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810" yWindow="-120" windowWidth="21720" windowHeight="13620" activeTab="1"/>
  </bookViews>
  <sheets>
    <sheet name="Capa" sheetId="13" r:id="rId1"/>
    <sheet name="M_Q" sheetId="16" r:id="rId2"/>
  </sheets>
  <definedNames>
    <definedName name="_xlnm.Print_Area" localSheetId="0">Capa!$A$1:$J$65</definedName>
    <definedName name="_xlnm.Print_Area" localSheetId="1">M_Q!$A$1:$G$1517</definedName>
    <definedName name="_xlnm.Print_Titles" localSheetId="0">Capa!$1:$2</definedName>
    <definedName name="_xlnm.Print_Titles" localSheetId="1">M_Q!$1:$6</definedName>
  </definedNames>
  <calcPr calcId="144525"/>
</workbook>
</file>

<file path=xl/calcChain.xml><?xml version="1.0" encoding="utf-8"?>
<calcChain xmlns="http://schemas.openxmlformats.org/spreadsheetml/2006/main">
  <c r="D1495" i="16" l="1"/>
  <c r="D1476" i="16"/>
  <c r="D1469" i="16"/>
  <c r="D1468" i="16"/>
  <c r="D1439" i="16"/>
  <c r="G1402" i="16" l="1"/>
  <c r="G1398" i="16"/>
  <c r="G1394" i="16"/>
  <c r="G1385" i="16"/>
  <c r="G1377" i="16"/>
  <c r="G1357" i="16"/>
  <c r="G1354" i="16"/>
  <c r="G1348" i="16"/>
  <c r="G1347" i="16"/>
  <c r="G1339" i="16"/>
  <c r="F1338" i="16"/>
  <c r="F1335" i="16"/>
  <c r="G1188" i="16" s="1"/>
  <c r="G1153" i="16"/>
  <c r="G1138" i="16"/>
  <c r="G1099" i="16"/>
  <c r="G984" i="16"/>
  <c r="G983" i="16" l="1"/>
  <c r="D972" i="16"/>
  <c r="D971" i="16"/>
  <c r="D968" i="16"/>
  <c r="D960" i="16"/>
  <c r="D950" i="16"/>
  <c r="D947" i="16"/>
  <c r="D939" i="16"/>
  <c r="D926" i="16"/>
  <c r="D924" i="16"/>
  <c r="D920" i="16"/>
  <c r="D917" i="16" s="1"/>
  <c r="D887" i="16"/>
  <c r="D879" i="16"/>
  <c r="D877" i="16"/>
  <c r="D868" i="16"/>
  <c r="D867" i="16"/>
  <c r="G864" i="16"/>
  <c r="G449" i="16" l="1"/>
  <c r="G385" i="16" l="1"/>
  <c r="A14" i="16" l="1"/>
  <c r="A13" i="16"/>
  <c r="A11" i="16"/>
  <c r="A10" i="16"/>
  <c r="A8" i="16"/>
  <c r="A4" i="16"/>
  <c r="C2" i="16"/>
  <c r="A2" i="16"/>
  <c r="G20" i="16" l="1"/>
</calcChain>
</file>

<file path=xl/sharedStrings.xml><?xml version="1.0" encoding="utf-8"?>
<sst xmlns="http://schemas.openxmlformats.org/spreadsheetml/2006/main" count="3944" uniqueCount="2681">
  <si>
    <t xml:space="preserve">
</t>
  </si>
  <si>
    <t>ARTIGO</t>
  </si>
  <si>
    <t>DESIGNAÇÃO</t>
  </si>
  <si>
    <t>un</t>
  </si>
  <si>
    <t>QUANT.</t>
  </si>
  <si>
    <t>ARQUITETURA</t>
  </si>
  <si>
    <t>1.1.</t>
  </si>
  <si>
    <t>1.1.1</t>
  </si>
  <si>
    <t>Nota :</t>
  </si>
  <si>
    <t>O adjudicatário enquanto concorrente à presente empreitada deverá  analisar o local dos trabalhos, de modo a inteirar-se das condições e estado da edificação e outros elementos, que serão necessários para a realização da sua proposta, não sendo aceite posteriormente, o desconhecimento de qualquer impedimento para a correta execução de todos as tarefas previstas.</t>
  </si>
  <si>
    <t>A referência a marcas de equipamentos ou materiais nas peças de projeto serve unicamente como padrão de qualidade, indicação de características gerais e como obrigatoriedade de aplicação de produtos homologados, e nunca a obrigatoriedade de aplicar essa marca. Os concorrentes poderão sempre considerar materiais, equipamentos ou processos construtivos equivalentes.</t>
  </si>
  <si>
    <t>ESTALEIRO</t>
  </si>
  <si>
    <t>Encargos relativos à montagem e desmontagem do estaleiro, de acordo com a legislação em vigor.</t>
  </si>
  <si>
    <t>Adaptação do PSS à obra e implementação, manutenção do plano de segurança e higiene na obra, conforme Dec. Lei n.º 273/03 de 29 de Outubro.</t>
  </si>
  <si>
    <t>Execução de todos os trabalhos de implementação das medidas, metodologias de triagem e equipamentos a implementar conforme definido no plano de resíduos da utilização da obra pronta constante do projeto de execução, incluindo todos os encargos com os operadores licenciados, taxas e montagem de equipamentos e serviços.</t>
  </si>
  <si>
    <t>1.1.2</t>
  </si>
  <si>
    <t>1.1.3</t>
  </si>
  <si>
    <t>1.1.4</t>
  </si>
  <si>
    <t>1.2</t>
  </si>
  <si>
    <t>1.2.1</t>
  </si>
  <si>
    <t>1.3</t>
  </si>
  <si>
    <t>PROTEÇÃO CONTRA A HUMIDADE</t>
  </si>
  <si>
    <t>1.3.1</t>
  </si>
  <si>
    <t>ALVENARIAS</t>
  </si>
  <si>
    <t>Fornecimento e execução de pano exterior em alvenaria de 25 cm de espessura, de bloco em betão leve de agregados de argila expandida, 500x190x250, tipo "Artebel" ou equivalente, ref. "PROETICS", com marca CE segundo as normas EN 771-3:2003/A1:2005,  para revestir, assente com argamassa de cimento M-10, formação de padieiras através de peças em "U" de cerâmica aligeirada (termoargila), nas quais será colocada a armadura e o betão em obra, incluindo prévia preparação de implantação, nivelação e aprume, assentamento de aros e pré-aros, desperdícios, roturas, esperas, entalhes, pontos singulares e limpeza.</t>
  </si>
  <si>
    <t>Alvenaria exterior de blocos de betão</t>
  </si>
  <si>
    <t>1.3.2</t>
  </si>
  <si>
    <t>Alvenaria interior de bloco de betão</t>
  </si>
  <si>
    <t>PROJETO DE EXECUÇÃO</t>
  </si>
  <si>
    <r>
      <t>m</t>
    </r>
    <r>
      <rPr>
        <vertAlign val="superscript"/>
        <sz val="10"/>
        <rFont val="Arial"/>
        <family val="2"/>
      </rPr>
      <t>2</t>
    </r>
  </si>
  <si>
    <t>Alvenaria interior de tijolo</t>
  </si>
  <si>
    <t>1.4</t>
  </si>
  <si>
    <t>CANTARIAS</t>
  </si>
  <si>
    <t>1.4.1</t>
  </si>
  <si>
    <t>Pedra natural</t>
  </si>
  <si>
    <t>1.4.1.1</t>
  </si>
  <si>
    <t>1.4.2</t>
  </si>
  <si>
    <t>Pedra artificial</t>
  </si>
  <si>
    <t>1.4.2.1</t>
  </si>
  <si>
    <t>1.5</t>
  </si>
  <si>
    <t>IMPERMEABILIZAÇÕES E ISOLAMENTOS</t>
  </si>
  <si>
    <t>1.5.1</t>
  </si>
  <si>
    <t>Impermeabilizações</t>
  </si>
  <si>
    <t>1.5.1.1</t>
  </si>
  <si>
    <t>Fornecimento e aplicação de 2 telas betuminosas nas coberturas em terraço e caleiras, com o sistema de impermeabilização de telas betuminosas tipo "IMPERALUM" ou equivalente, constituído por ref. "POLYSTER 40T" e "POLYPLAS 30", com aplicação de primário ref. "IMPERKOTE F", incluindo feltro geotêxtil e camada de dessolidarização, dobra nos parâmetros verticais, remates em muretes e soleiras, remates para embocaduras, ralos de pinha e demais acessórios e remates, de acordo com as indicações do fornecedor.</t>
  </si>
  <si>
    <t>Fornecimento e aplicação de tela de xisto de cor cinza tipo "IMPERALUM" ou equivalente, ref. "POLYXIS R40" nas platibandas e caleiras, remates para embocaduras, ralos de pinha e demais acessórios e remates, incluindo prévia regularização em superfícies horizontais, verticais e bandas e todos os trabalhos e fornecimentos necessários à sua execução e aplicação.</t>
  </si>
  <si>
    <t>1.5.2</t>
  </si>
  <si>
    <t>Isolamentos térmicos</t>
  </si>
  <si>
    <t>1.5.2.1</t>
  </si>
  <si>
    <t>1.5.2.2</t>
  </si>
  <si>
    <t>Isolamentos acústicos</t>
  </si>
  <si>
    <t>1.6</t>
  </si>
  <si>
    <t>REVESTIMENTO DE COBERTURAS</t>
  </si>
  <si>
    <t>1.6.1</t>
  </si>
  <si>
    <t>1.6.2</t>
  </si>
  <si>
    <t>1.6.3</t>
  </si>
  <si>
    <t>Fornecimento e aplicação de rufos e remates em coberturas, em chapa de zinco n.º 14, quinada, soldada a estanho, incluindo fixação, caiamento, rufos de vedação à platibanda, embocaduras para tubos de queda, cortes, dobras, desperdícios, remates, presilhas, soldaduras, etc. e demais acessórios necessários à boa execução.</t>
  </si>
  <si>
    <t>1.7</t>
  </si>
  <si>
    <t>REVESTIMENTO DE PAVIMENTOS E RODAPÉS</t>
  </si>
  <si>
    <t>1.7.1</t>
  </si>
  <si>
    <t>Bases de pavimento</t>
  </si>
  <si>
    <t>1.7.1.1</t>
  </si>
  <si>
    <t>1.7.2</t>
  </si>
  <si>
    <t>Vinílico</t>
  </si>
  <si>
    <t>1.7.3</t>
  </si>
  <si>
    <t>Grês porcelânico</t>
  </si>
  <si>
    <t>Rodapés</t>
  </si>
  <si>
    <t>1.7.1.2</t>
  </si>
  <si>
    <t>Fornecimento e aplicação de manta de rodapé vinílico em rolo tipo "TARKETT" ou equivalente, ref. "Tapiflex Excelence 80", espessura total 3,25mm, igual ao pavimento, sobre perfil em PVC com 10cm de altura, ref. PAD 10, ou sob perfil em PVC ref. PA 25 quando se desenvolve em lambril. Com  regularização e limpeza da superfície de base, cola de emulsão acrílica para assentamento, soldaduras de juntas a quente com cordão correspondente, perfil de remate à parede e todos os trabalhos necessários, tudo de acordo com as especificações do fabricante, com as seguintes referências:</t>
  </si>
  <si>
    <t>1.8</t>
  </si>
  <si>
    <t>REVESTIMENTO DE PAREDES</t>
  </si>
  <si>
    <t>1.8.1</t>
  </si>
  <si>
    <t>Emboços e rebocos</t>
  </si>
  <si>
    <t>1.8.1.1</t>
  </si>
  <si>
    <t>1.8.1.2</t>
  </si>
  <si>
    <t>1.8.2</t>
  </si>
  <si>
    <t>1.8.2.1</t>
  </si>
  <si>
    <t>1.8.2.1.1</t>
  </si>
  <si>
    <t>1.8.2.1.2</t>
  </si>
  <si>
    <t>1.8.3</t>
  </si>
  <si>
    <t>Revestimento Cerâmico</t>
  </si>
  <si>
    <t>1.8.3.1</t>
  </si>
  <si>
    <t>1.8.3.1.1</t>
  </si>
  <si>
    <t>1.8.5</t>
  </si>
  <si>
    <t>1.8.5.1</t>
  </si>
  <si>
    <t>1.8.6</t>
  </si>
  <si>
    <t>Sistemas de estruturas de paredes interiores</t>
  </si>
  <si>
    <t>1.8.6.1</t>
  </si>
  <si>
    <t>Fornecimento e aplicação de manta de vinílico heterogéneo em rolo tipo "TARKETT" ou equivalente, ref. "Tapiflex Excelence 80", espessura total 3,25mm, igual ao pavimento, incluindo regularização, cola de emulsão acrílica para assentamento, soldaduras de juntas a quente com cordão correspondente, perfil de remate/esquinas  e todos os trabalhos necessários, tudo de acordo com as especificações do fabricante, com as seguintes referências:</t>
  </si>
  <si>
    <t>Fornecimento e colocação de isolamento térmico horizontal na laje de cobertura, constituído por painel rígido de poliestireno extrudido  tipo "DOW", ou equivalente, ref "ROOFMATE SL-A", de acordo com a norma EN 13164, de 80 mm de espessura, resistência à compressão 300 kPa, condutibilidade térmica 0,035 W/(m°C) e filme de polietileno colocado sobre o isolante como camada separadora, preparado para receber uma base de argamassa ou betão. Incluindo parte proporcional de preparação da superfície suporte e cortes do isolante.</t>
  </si>
  <si>
    <t>1.9</t>
  </si>
  <si>
    <t>REVESTIMENTO DE TETOS</t>
  </si>
  <si>
    <t>1.9.1</t>
  </si>
  <si>
    <t>Placas de gesso sobre estrutura do sistema</t>
  </si>
  <si>
    <t>1.9.1.1</t>
  </si>
  <si>
    <t>1.9.1.2</t>
  </si>
  <si>
    <t>1.9.1.3</t>
  </si>
  <si>
    <t>1.9.2</t>
  </si>
  <si>
    <t>Régua metálica sobre estrutura do sistema</t>
  </si>
  <si>
    <t>1.9.2.1</t>
  </si>
  <si>
    <t>1.10</t>
  </si>
  <si>
    <t>CARPINTARIAS</t>
  </si>
  <si>
    <t>1.10.1</t>
  </si>
  <si>
    <t>Portas</t>
  </si>
  <si>
    <t>1.10.1.1</t>
  </si>
  <si>
    <t>1.10.1.2</t>
  </si>
  <si>
    <t>1.10.1.3</t>
  </si>
  <si>
    <t>1.10.2</t>
  </si>
  <si>
    <t>Armários, bancadas e balcões</t>
  </si>
  <si>
    <t>1.10.2.1</t>
  </si>
  <si>
    <t>1.10.2.2</t>
  </si>
  <si>
    <r>
      <t>Fornecimento e assentamento de</t>
    </r>
    <r>
      <rPr>
        <b/>
        <sz val="10"/>
        <rFont val="Arial"/>
        <family val="2"/>
      </rPr>
      <t xml:space="preserve"> portas interiores de batente com 2 folhas corta-fogo EI 30C e acústicas 35dB</t>
    </r>
    <r>
      <rPr>
        <sz val="10"/>
        <rFont val="Arial"/>
        <family val="2"/>
      </rPr>
      <t>, sistema de porta tipo "PORSEG" ou equivalente ref. série S em madeira, com acabamento em termolaminado branco, constituía por aros em madeira maciça, folhas constituídas por um núcleo interior em painéis sobrepostos, envolto num caixilho maciço, faceado com topos cobertos invisíveis, face lisa, guarnições e aros retos. Incluindo puxador em aço inox escovado compatível com o sistema tipo "Tesa, ref. Sena" ou equivalente com roseta, fechadura em aço inox escovado tipo "ISEO, ref. J216120654P" ou equivalente compatível com o sistema, dobradiça em aço inox escovado compatível com o sistema,, com mola aérea tipo "ECO" ou equivalente ref. TS 31 com guia deslizante, cor prata e tampo em inox, aplicada no interior do compartimento, vedação automática se soleira em ambas as folhas, tudo devidamente executado, de acordo com especificações do fabricante e Mapa de Armários.</t>
    </r>
  </si>
  <si>
    <t>1.11</t>
  </si>
  <si>
    <t>SERRALHARIAS</t>
  </si>
  <si>
    <t>1.11.1</t>
  </si>
  <si>
    <t>1.11.2</t>
  </si>
  <si>
    <t>Vãos em alumínio exteriores</t>
  </si>
  <si>
    <t>1.11.2.1</t>
  </si>
  <si>
    <t>1.11.2.1.1</t>
  </si>
  <si>
    <t>1.11.2.1.2</t>
  </si>
  <si>
    <t>1.11.2.1.3</t>
  </si>
  <si>
    <t>1.11.2.2</t>
  </si>
  <si>
    <t>1.11.2.2.1</t>
  </si>
  <si>
    <t>1.13</t>
  </si>
  <si>
    <t>PINTURAS E TRATAMENTOS</t>
  </si>
  <si>
    <t>1.13.1</t>
  </si>
  <si>
    <t>1.13.1.1</t>
  </si>
  <si>
    <t>1.13.1.1.1</t>
  </si>
  <si>
    <t>Pinturas interiores</t>
  </si>
  <si>
    <t>Execução de tratamento e pinturas com o seguinte sistema de pintura tipo "CIN" ou equivalente:</t>
  </si>
  <si>
    <t>Aplicação de primário acrílico aquoso, tipo "EP/GC 300, ref. 10-600" ou equivalente; aplicação de esmalte aquoso 100% acrílico tipo "Cinacryl acetinado 12-220", aplicada em duas a três demãos, devendo a primeira ser diluída a 10% com água e as restantes a 5%.</t>
  </si>
  <si>
    <t>Aplicação de primário acrílico aquoso, tipo "EP/GC 300, ref. 10-600" ou equivalente; aplicação de tinta de acabamento de alta qualidade, tinta aquosa extra mate, base de dispersão estirenoacrílica, tipo "Cináqua 10-145", aplicada em duas a três demãos, devendo a primeira ser diluída a 10% com água e as restantes a 5%.</t>
  </si>
  <si>
    <t>Cor branco, RAL 9010, referência em planta C1, C2 e C3.</t>
  </si>
  <si>
    <t>1.14</t>
  </si>
  <si>
    <t>EQUIPAMENTO FIXO E MÓVEL DE MERCADO</t>
  </si>
  <si>
    <t>1.14.1</t>
  </si>
  <si>
    <t>1.14.1.1</t>
  </si>
  <si>
    <t>Fornecimento e montagem dos acessórios de apoio, incluindo fixações, acessórios e  todos os trabalhos complementares necessários à sua montagem, conforme indicado nas peças desenhas e condições técnicas:</t>
  </si>
  <si>
    <t>Estores interiores</t>
  </si>
  <si>
    <t>Tapetes</t>
  </si>
  <si>
    <t>1.15</t>
  </si>
  <si>
    <t>DIVERSOS</t>
  </si>
  <si>
    <t>1.15.1</t>
  </si>
  <si>
    <t>Mestragem de chaves com três níveis, incluindo o fornecimento de um chaveiro com capacidade para serem arrumadas cópias de todas as chaves.</t>
  </si>
  <si>
    <t>1.15.2</t>
  </si>
  <si>
    <t>Construção Civil/Instalações</t>
  </si>
  <si>
    <t>1.15.2.1</t>
  </si>
  <si>
    <t>Selagem corta-fogo com argamassas intumescentes/ignífugas em todos os ductos e passagens.</t>
  </si>
  <si>
    <t>1.15.2.2</t>
  </si>
  <si>
    <t>1.15.2.3</t>
  </si>
  <si>
    <t>Ensaios, experiências, controlo da instalação etc., etc.</t>
  </si>
  <si>
    <t>Limpezas</t>
  </si>
  <si>
    <t>Fornecimento e execução de limpeza geral de todos os locais intervencionados, incluindo todos os materiais e trabalhos necessários á sua boa execução, após a conclusão da obra, de modo a poder ter utilização imediata, pelo Dono de Obra.</t>
  </si>
  <si>
    <t>1.12</t>
  </si>
  <si>
    <t>1.12.1</t>
  </si>
  <si>
    <t>Espelhos</t>
  </si>
  <si>
    <t>1.12.1.1</t>
  </si>
  <si>
    <t>Guardas e corrimãos</t>
  </si>
  <si>
    <t>1.12.1.1.1</t>
  </si>
  <si>
    <t>cj</t>
  </si>
  <si>
    <t>Sistemas de divisórias para Instalações Sanitárias</t>
  </si>
  <si>
    <t xml:space="preserve">Fornecimento e instalação de separadores fenólicos para urinóis tipo "TRESPA" ou equivalente, constituídas por painéis de compacto fenólico série "TRESPA VIRTUON" de 13mm de espessura, cores lisas, com 1200mm de altura, elevadas do solo 150mm, com calha em aço junto á parede AISI 316/304 tipo "JNF" ou equivalente, ajustáveis em altura, incluindo ferragens. Cor branco RAL 9010. dimensões 1,05 x 0,50 m.
</t>
  </si>
  <si>
    <t>1.7.1.1.1</t>
  </si>
  <si>
    <t>1.11.2.2.2</t>
  </si>
  <si>
    <t>1.11.2.3</t>
  </si>
  <si>
    <t>1.11.2.3.1</t>
  </si>
  <si>
    <t>CÂMARA MUNICIPAL DE LEIRIA</t>
  </si>
  <si>
    <t>Fornecimento e montagem de teto falso amovível metálico em aço lacado liso, tipo "GABELEX" ou equivalente, REF: "STANDARD 1", constituído por painéis, cor branca, de 300x2500 mm, suspensas da laje mediante perfis ocultos, compreendendo perfis primários, secundários e angulares de remate fixados ao teto. Inclusive parte proporcional de acessórios de fixação, completamente instalado, tudo de acordo com as especificações do fabricante e com marcação CE.
Referência em planta C4.1.</t>
  </si>
  <si>
    <t>Fornecimento e montagem de teto falso amovível metálico em aço lacado perfurado, tipo "GABELEX" ou equivalente, REF: "STANDARD 1", constituído por painéis, cor branca, de 300x2500 mm, suspensas da laje mediante perfis ocultos, compreendendo perfis primários, secundários e angulares de remate fixados ao teto. Inclusive parte proporcional de acessórios de fixação, completamente instalado, tudo de acordo com as especificações do fabricante e com marcação CE.
Referência em planta C4.2.</t>
  </si>
  <si>
    <t>Fornecimento e montagem de teto falso amovível metálico em alumínio liso, tipo "GABELEX" ou equivalente, REF: "STANDARD 1", constituído por placas de alumínio, cor branca, de 300x2500 mm, suspensas da laje mediante perfis ocultos, compreendendo perfis primários, secundários e angulares de remate fixados ao teto. Inclusive parte proporcional de acessórios de fixação, completamente instalado, tudo de acordo com as especificações do fabricante e com marcação CE.
Referência em planta C5.</t>
  </si>
  <si>
    <t>Dimensão 60x60cm, ref. "Antislip Urban Gris", referência em planta A1.1.</t>
  </si>
  <si>
    <t>Dimensão 60x60cm, ref. "Urban Gris", referência em planta A1.2.</t>
  </si>
  <si>
    <t>Concrete, cor "Cool Grey", ref. 25133500  referência em planta A2.</t>
  </si>
  <si>
    <t>Pavimento desportivo em madeira</t>
  </si>
  <si>
    <r>
      <t>Fornecimento e assentamento de</t>
    </r>
    <r>
      <rPr>
        <b/>
        <sz val="10"/>
        <rFont val="Arial"/>
        <family val="2"/>
      </rPr>
      <t xml:space="preserve"> portas interiores de batente com 2 folhas acústicas 35dB</t>
    </r>
    <r>
      <rPr>
        <sz val="10"/>
        <rFont val="Arial"/>
        <family val="2"/>
      </rPr>
      <t>, sistema de porta tipo "PORSEG" ou equivalente ref. série S em madeira, com acabamento em termolaminado branco, constituía por aros em madeira maciça, folhas constituídas por um núcleo interior em painéis sobrepostos, envolto num caixilho maciço, faceado com topos cobertos invisíveis, face lisa, guarnições e aros retos. Incluindo puxador em aço inox escovado compatível com o sistema tipo "Tesa, ref. Sena" ou equivalente com roseta, fechadura em aço inox escovado tipo "ISEO, ref. J216120654P" ou equivalente compatível com o sistema, dobradiça em aço inox escovado compatível com o sistema, com mola aérea tipo "ECO" ou equivalente ref. TS 31 com guia deslizante, cor prata e tampo em inox, aplicada no interior do compartimento, vedação automática se soleira em ambas as folhas, tudo devidamente executado, de acordo com especificações do fabricante e Mapa de Vãos Interiores.</t>
    </r>
  </si>
  <si>
    <t>VE01, janela de 1 folha oscilo-batente, dimensão 1,00 x 0,90m.</t>
  </si>
  <si>
    <t>VE03, porta com 2 folhas de abrir para o exterior, dimensão 1,50 x 2,10m, com barra antipânico.</t>
  </si>
  <si>
    <t>VE04, porta com 2 folhas de abrir para o exterior, dimensão 1,40 x 2,10m, com barra antipânico.</t>
  </si>
  <si>
    <t>VE05, porta com 2 folhas de abrir para o exterior, dimensão 2,00 x 2,80m, com barra antipânico e sem vidro (opaca).</t>
  </si>
  <si>
    <t>VE08, porta de 1 folha de batente a abrir para o exterior + 3 folhas fixas, dimensão total 4,735 x 2,80m. Porta com barra anti-pânico.</t>
  </si>
  <si>
    <t>VE09, porta de 2 folha de batente a abrir para o exterior + 2 folhas fixas, dimensão total 4,25 x 2,80m. Porta com barra anti-pânico.</t>
  </si>
  <si>
    <t>VE10, porta de 1 folha de batente a abrir para o exterior + 3 folhas fixas, dimensão total 4,71 x 2,80m. Porta com barra anti-pânico.</t>
  </si>
  <si>
    <t>VE10i, porta de 1 folha de batente a abrir para o exterior + 3 folhas fixas, dimensão total 4,71 x 2,80m. Porta com barra anti-pânico.</t>
  </si>
  <si>
    <t>VE11, porta de 2 folhas de batente a abrir para o exterior + 2 folhas fixas + bandeira, dimensão total 4,35 x 3,00m.</t>
  </si>
  <si>
    <t>VE06, porta com 2 folhas de abrir para o exterior, dimensão 1,94 x 2,20m, com barra antipânico.</t>
  </si>
  <si>
    <t>Cúpulas</t>
  </si>
  <si>
    <t>VE12,janela cúpula, dimensão 1,00 x 1,00 m.</t>
  </si>
  <si>
    <t>VI13, porta de correr, dimensão 1,535 x 2,476 m.</t>
  </si>
  <si>
    <t xml:space="preserve">Aparelhos sanitários </t>
  </si>
  <si>
    <r>
      <t xml:space="preserve">Fornecimento e instalação dos seguintes </t>
    </r>
    <r>
      <rPr>
        <b/>
        <sz val="10"/>
        <rFont val="Arial"/>
        <family val="2"/>
      </rPr>
      <t>aparelhos sanitários</t>
    </r>
    <r>
      <rPr>
        <sz val="10"/>
        <rFont val="Arial"/>
        <family val="2"/>
      </rPr>
      <t>, incluindo ligações a redes, tampas e todos os pertences, bem como todos os trabalhos e acessórios necessários à sua fixação e funcionamento, com respeito pelas indicações dadas pelo fabricante e conforme indicado nas peças desenhas e condições técnicas:</t>
    </r>
  </si>
  <si>
    <t>Sanita de porcelana, tipo "Roca" ou equivalente, série Inspira Round ref. A346527000, cor branco, incluindo tampa e aro ref. A80152200B, torneira de corte, incluindo estrutura autoportante com autoclismo de encastrar com dupla descarga (6l e 3l) tipo "Geberit" ou equivalente, placa de comando de descarga  tipo "Sigma 01" ou equivalente, e sifão. Inclusive ligação à rede de água fria e a rede de drenagem, fixação do aparelho e vedação com silicone. Totalmente instalado, ligado, testado e em funcionamento.</t>
  </si>
  <si>
    <t>1.14.1.2</t>
  </si>
  <si>
    <t>Sanita de porcelana, tipo "Roca" ou equivalente, série acess ref. 346637000, cor branco, incluindo tampa e aro ref. A801230004, torneira de corte, incluindo estrutura autoportante com autoclismo de encastrar com dupla descarga (6l e 3l) tipo "Geberit" ou equivalente, placa de comando de descarga  tipo "Sigma 01" ou equivalente, e sifão. Inclusive ligação à rede de água fria e a rede de drenagem, fixação do aparelho e vedação com silicone. Totalmente instalado, ligado, testado e em funcionamento.</t>
  </si>
  <si>
    <t>1.14.1.3</t>
  </si>
  <si>
    <t>Vidoir em aço inox, tipo "Delabie" ou equivalente, série XL S ref. 182160, torneira de corte, incluindo estrutura autoportante com autoclismo de encastrar com descarga, placa de comando de descarga  tipo "Sigma 10" ou equivalente. Inclusive ligação à rede de água fria e a rede de drenagem, fixação do aparelho e vedação com silicone, e sifão. Totalmente instalado, ligado, testado e em funcionamento.</t>
  </si>
  <si>
    <t>Urinol de porcelana tipo "SANINDUSA" ou equivalente, série WCA ref. 111500, cor branca, torneira de corte, incluindo estrutura autoportante com autoclismo de encastrar com descarga, placa de comando de descarga  tipo "Sigma 10" ou equivalente. Inclusive ligação à rede de água fria e a rede de drenagem, fixação do aparelho e vedação com silicone. Totalmente instalado, ligado, testado e em funcionamento.</t>
  </si>
  <si>
    <t>Lavatório de inox suspenso tipo "Delabie" ou equivalente, série Redo ref. 121710, dimensão 37,5x43cm, em aço inox 304 bacteriostático, incluindo válvulas de regulação, ligações de alimentação flexíveis, ligação às redes de água fria e quente e a rede de drenagem através de sifão em aço inox satinado, fixação do aparelho e vedação com silicone. Totalmente instalado, ligado, testado e em funcionamento.</t>
  </si>
  <si>
    <r>
      <t xml:space="preserve">Fornecimento e colocação de </t>
    </r>
    <r>
      <rPr>
        <u/>
        <sz val="9"/>
        <color theme="1"/>
        <rFont val="Arial"/>
        <family val="2"/>
      </rPr>
      <t>torneiras temporizadas, de bancada, para lavatório</t>
    </r>
    <r>
      <rPr>
        <sz val="9"/>
        <color theme="1"/>
        <rFont val="Arial"/>
        <family val="2"/>
      </rPr>
      <t>, arejador, com tempo de fluxo de 7 segundos, limitador de caudal a 6 l/min, acabamento cromado. Incluindo elementos de ligação. Totalmente instalada, ligada, testada e em funcionamento, com a seguinte referência:</t>
    </r>
  </si>
  <si>
    <r>
      <t>Fornecimento e colocação de</t>
    </r>
    <r>
      <rPr>
        <u/>
        <sz val="10"/>
        <rFont val="Arial"/>
        <family val="2"/>
      </rPr>
      <t xml:space="preserve"> misturadora</t>
    </r>
    <r>
      <rPr>
        <u/>
        <sz val="9"/>
        <color theme="1"/>
        <rFont val="Arial"/>
        <family val="2"/>
      </rPr>
      <t xml:space="preserve"> temporizadas, de bancada, para lavatório</t>
    </r>
    <r>
      <rPr>
        <sz val="9"/>
        <color theme="1"/>
        <rFont val="Arial"/>
        <family val="2"/>
      </rPr>
      <t>, arejador, com tempo de fluxo de 7 segundos, limitador de caudal a 6 l/min, acabamento cromado. Incluindo elementos de ligação. Totalmente instalada, ligada, testada e em funcionamento, com a seguinte referência:</t>
    </r>
  </si>
  <si>
    <t>Tipo "DELABIE" ou equivalente, modelo "TEMPOMIX 2" ref:700000.</t>
  </si>
  <si>
    <r>
      <t>Fornecimento e colocação de</t>
    </r>
    <r>
      <rPr>
        <u/>
        <sz val="10"/>
        <rFont val="Arial"/>
        <family val="2"/>
      </rPr>
      <t xml:space="preserve"> misturadora</t>
    </r>
    <r>
      <rPr>
        <u/>
        <sz val="9"/>
        <color theme="1"/>
        <rFont val="Arial"/>
        <family val="2"/>
      </rPr>
      <t xml:space="preserve"> mecânica, de bancada, para pia</t>
    </r>
    <r>
      <rPr>
        <sz val="9"/>
        <color theme="1"/>
        <rFont val="Arial"/>
        <family val="2"/>
      </rPr>
      <t>, arejador, limitador de caudal a 5 l/min, acabamento cromado. Incluindo elementos de ligação. Totalmente instalada, ligada, testada e em funcionamento, com a seguinte referência:</t>
    </r>
  </si>
  <si>
    <t>Tipo "DELABIE" ou equivalente ref:2565T1.</t>
  </si>
  <si>
    <r>
      <t xml:space="preserve">Fornecimento e colocação de </t>
    </r>
    <r>
      <rPr>
        <u/>
        <sz val="9"/>
        <color theme="1"/>
        <rFont val="Arial"/>
        <family val="2"/>
      </rPr>
      <t>Chuveiro Lava-bacias, para pia de despejos</t>
    </r>
    <r>
      <rPr>
        <sz val="9"/>
        <color theme="1"/>
        <rFont val="Arial"/>
        <family val="2"/>
      </rPr>
      <t>, arejador. Incluindo elementos de ligação. Totalmente instalada, ligada, testada e em funcionamento, com a seguinte referência:</t>
    </r>
  </si>
  <si>
    <t>Chuveiro Lava-bacias do tipo "DELABIE" ou equivalente, ref. 2591, com respeito pelas indicações dadas pelo fabricante.</t>
  </si>
  <si>
    <r>
      <t xml:space="preserve">Fornecimento e colocação de </t>
    </r>
    <r>
      <rPr>
        <u/>
        <sz val="9"/>
        <color theme="1"/>
        <rFont val="Arial"/>
        <family val="2"/>
      </rPr>
      <t>chuveiro de parede</t>
    </r>
    <r>
      <rPr>
        <sz val="9"/>
        <color theme="1"/>
        <rFont val="Arial"/>
        <family val="2"/>
      </rPr>
      <t>, acabamento cromado. Incluindo elementos de ligação. Totalmente instalada, ligada, testada e em funcionamento, com a seguinte referência:</t>
    </r>
  </si>
  <si>
    <t>Chuveiro tipo "GROHE" ou equivalente, Serie Euphoria Cosmopolitan 180 ref. 27 491 000, incluindo braço de parede ref. 28982000,  com   respeito pelas indicações dadas pelo fabricante.</t>
  </si>
  <si>
    <r>
      <t xml:space="preserve">Fornecimento e colocação de </t>
    </r>
    <r>
      <rPr>
        <u/>
        <sz val="9"/>
        <color theme="1"/>
        <rFont val="Arial"/>
        <family val="2"/>
      </rPr>
      <t>chuveiro de mão</t>
    </r>
    <r>
      <rPr>
        <sz val="9"/>
        <color theme="1"/>
        <rFont val="Arial"/>
        <family val="2"/>
      </rPr>
      <t>, acabamento cromado. Incluindo elementos de ligação. Totalmente instalada, ligada, testada e em funcionamento, com a seguinte referência:</t>
    </r>
  </si>
  <si>
    <r>
      <t xml:space="preserve">Fornecimento e colocação de </t>
    </r>
    <r>
      <rPr>
        <u/>
        <sz val="9"/>
        <color theme="1"/>
        <rFont val="Arial"/>
        <family val="2"/>
      </rPr>
      <t>torneiras temporizadas  encastrável de duche, para chuveiro de parede</t>
    </r>
    <r>
      <rPr>
        <sz val="9"/>
        <color theme="1"/>
        <rFont val="Arial"/>
        <family val="2"/>
      </rPr>
      <t>, acabamento cromado. Incluindo elementos de ligação. Totalmente instalada, ligada, testada e em funcionamento, com a seguinte referência:</t>
    </r>
  </si>
  <si>
    <t>Torneira tipo "GROHE" ou equivalente, Serie Euroeco Cosmopolitan T  ref. 36268000, incluindo inversor "GROHE" ou equiv. ref. 19133000, com respeito pelas indicações dadas pelo fabricante.</t>
  </si>
  <si>
    <r>
      <t xml:space="preserve">Fornecimento e colocação de </t>
    </r>
    <r>
      <rPr>
        <u/>
        <sz val="10"/>
        <rFont val="Arial"/>
        <family val="2"/>
      </rPr>
      <t>termoestática</t>
    </r>
    <r>
      <rPr>
        <u/>
        <sz val="9"/>
        <color theme="1"/>
        <rFont val="Arial"/>
        <family val="2"/>
      </rPr>
      <t xml:space="preserve"> encastrável de duche</t>
    </r>
    <r>
      <rPr>
        <sz val="9"/>
        <color theme="1"/>
        <rFont val="Arial"/>
        <family val="2"/>
      </rPr>
      <t>, acabamento cromado. Incluindo elementos de ligação. Totalmente instalada, ligada, testada e em funcionamento, com a seguinte referência:</t>
    </r>
  </si>
  <si>
    <t>Acessórios sanitários</t>
  </si>
  <si>
    <t>Fornecimento e instalação de doseador de sabão líquido manual com disposição mural. Totalmente montado, com a seguinte referência: tipo "JNF" ou equivalente, Ref. IN.60.483.10, 1 L.</t>
  </si>
  <si>
    <t>Fornecimento e instalação de doseador de sabão líquido manual com disposição mural. Totalmente montado, com a seguinte referência: tipo "JNF" ou equivalente, Ref. IN.60.483.05, 0,5 L.</t>
  </si>
  <si>
    <t>Fornecimento e instalação de toalheiro de papel contínuo. Totalmente montado, com a seguinte referência: tipo "JNF" ou equivalente, ref: IN.60.655.</t>
  </si>
  <si>
    <t>Fornecimento e instalação de toalheiro de papel contínuo. Totalmente montado, com a seguinte referência: tipo "JNF" ou equivalente, ref: IN.60.556.</t>
  </si>
  <si>
    <t>Fornecimento e colocação de porta-rolos de papel higiénico, fixado ao suporte com as fixações fornecidas pelo fabricante. Totalmente montado, com a seguinte referência: porta-rolo universal reserva tipo "MEDICLINICS" ou equivalente em aço inox PR2783C.</t>
  </si>
  <si>
    <t>Fornecimento e colocação de papeleira para sanita, com a seguinte referência: papeleira com balde interior plástico tipo "MAGNUM" ou equivalente 5L em aço inox escovado ref: MG-5036 S.</t>
  </si>
  <si>
    <t>Fornecimento e colocação de papeleira de parede, com a seguinte referência: cesto de papéis de parede tipo "JNF" ou equivalente em aço inox satinado ref: 60.659.</t>
  </si>
  <si>
    <t>Fornecimento e colocação de porta-piaçaba de parede, fixado ao suporte com as fixações fornecidas pelo fabricante. Totalmente montado, com a seguinte referência: Porta-piaçaba fixação parede tipo "JNF" ou equivalente Ref: IN.42.165.P.304.</t>
  </si>
  <si>
    <t>Fornecimento e colocação de conjunto de duas barras de apoio para pessoas de mobilidade reduzida, para sanita, colocada nas paredes, nivelada e fixada ao suporte com as fixações fornecidas pelo fabricante. Totalmente montada, com a seguinte referência: tipo "JNF" ou equivalente, modelo "JNF" Ø35mm - 800mm, Ref: IN.12.027.</t>
  </si>
  <si>
    <t>Fornecimento e colocação de conjunto de duas barras de apoio para pessoas de mobilidade reduzida, para sanita, colocada nas paredes, nivelada e fixada ao suporte com as fixações fornecidas pelo fabricante. Totalmente montada, com a seguinte referência: tipo "JNF" ou equivalente, Ref: IN.12.001+IN.12.002.</t>
  </si>
  <si>
    <t>Fornecimento e colocação de barra de apoio de parede para PMC, de apoio nivelada e fixada ao suporte com as fixações fornecidas pelo fabricante. Totalmente montada, com a seguinte referência: tipo "JNF" ou equivalente, Referência:  IN.12.029.</t>
  </si>
  <si>
    <t>Fornecimento e colocação de barra rebatível de apoio para PMC, de apoio nivelada e fixada ao suporte com as fixações fornecidas pelo fabricante. Totalmente montada, com a seguinte referência: tipo "JNF" ou equivalente, Referência:  IN.12.001.</t>
  </si>
  <si>
    <t>Fornecimento e colocação de banco rebatível de apoio para PMC, de apoio nivelada e fixada ao suporte com as fixações fornecidas pelo fabricante. Totalmente montado, com a seguinte referência: tipo "JNF" ou equivalente, Referência:  IN.12.045.</t>
  </si>
  <si>
    <t>Fornecimento e colocação de Secador de Mãos. Totalmente montado, com a seguinte referência: tipo "Mediclinics" ou equivalente, série Saniflow Referência:  E05CS.</t>
  </si>
  <si>
    <t>Fornecimento e colocação de Secador de Cabelo. Totalmente montado, com a seguinte referência: tipo "Mediclinics" ou equivalente, série Saniflow Referência:  SC0009CS.</t>
  </si>
  <si>
    <t>VI12 - dimensão passagem livre 2155x1910mm.</t>
  </si>
  <si>
    <t>VI11 - dimensão passagem livre 2055x131mm. Com retentor.</t>
  </si>
  <si>
    <t>VI10 - dimensão passagem livre 2055x131mm. Com retentor.</t>
  </si>
  <si>
    <t>VI08i - dimensão folha 2000x1000mm.</t>
  </si>
  <si>
    <t>VI08 - dimensão folha 2000x1000mm.</t>
  </si>
  <si>
    <t>VI07i - dimensão folha 2000x900mm. Uma porta com grelha (ver projeto EIM).</t>
  </si>
  <si>
    <t>VI07 - dimensão folha 2000x900mm.</t>
  </si>
  <si>
    <t>VI05i - dimensão folha 2000x800mm. Uma porta com grelha (ver projeto EIM).</t>
  </si>
  <si>
    <t>VI05 - dimensão folha 2100x800mm. Duas portas com grelha (ver projeto EIM).</t>
  </si>
  <si>
    <t>VI04i - dimensão folha 2000x700mm. Uma porta com grelha (ver projeto EIM).</t>
  </si>
  <si>
    <t>VI02 - dimensão passagem livre 2000x900mm. Uma porta com redução da altura da folha em 1,5cm, para ventilação.</t>
  </si>
  <si>
    <t>VI02i - dimensão passagem livre 2000x900mm.</t>
  </si>
  <si>
    <t>VI03i - dimensão passagem livre 2000x1000mm. Duas portas com redução da altura da folha em 1,5cm, para ventilação.</t>
  </si>
  <si>
    <t>VI06 - dimensão folha 2000x800mm, com barras anti-pânico e mola recuperadora.</t>
  </si>
  <si>
    <t>1.1.5</t>
  </si>
  <si>
    <r>
      <t xml:space="preserve">Fornecimento e assentamento de </t>
    </r>
    <r>
      <rPr>
        <b/>
        <sz val="10"/>
        <rFont val="Arial"/>
        <family val="2"/>
      </rPr>
      <t>soleiras e peitoris</t>
    </r>
    <r>
      <rPr>
        <sz val="10"/>
        <rFont val="Arial"/>
        <family val="2"/>
      </rPr>
      <t xml:space="preserve"> em pedra ardósia cinza, com 5 cm de espessura, com rebaixo na zona do vão até 4cm, com pingadeira, assente com argamassa de cimento e areia ao traço 1:4, aditivada com produto adesivante tipo "SIKALATEX" ou equivalente e pigmento de cor cinza, de acordo com Mapa de vãos exteriores.</t>
    </r>
  </si>
  <si>
    <t>Desenvolvimento de 30 cm.</t>
  </si>
  <si>
    <t>Desenvolvimento de 45cm.</t>
  </si>
  <si>
    <t>1.6.1.1</t>
  </si>
  <si>
    <t>Com face interna lisa.</t>
  </si>
  <si>
    <t>Concrete, cor "Cool Grey", ref. 25133500  referência em planta B2.</t>
  </si>
  <si>
    <t xml:space="preserve">Fornecimento e aplicação de acabamento estanhado cimentício interior tipo "Secil Argamassas", Ref. Secil PK06, em paredes interiores para receber pintura e vinílico, totalmente desempenado, incluindo prévia  preparação da superfície. Incluindo parte proporcional de preparação da superfície suporte, formação de juntas, rincões, arestas, remates nos encontros com paramentos, revestimentos ou outros elementos assentes na sua superfície e cura da argamassa. 
</t>
  </si>
  <si>
    <t>Em parede, cor branco, RAL 9010, referencia em planta B3.1.</t>
  </si>
  <si>
    <t>Em parede, cor verde claro, ref.14A3, referencia em planta B3.2.</t>
  </si>
  <si>
    <t>Em parede, cor laranja claro, ref.06J3, referencia em planta B3.3.</t>
  </si>
  <si>
    <t>Série Cromática, ref. Ice, dimensão 30x60cm, retificado polido, cor branco (referência em planta B1.1).</t>
  </si>
  <si>
    <t>Série Cromática, ref. Citrus, dimensão 30x60cm, retificado polido, cor amarelo torrado (referência em planta B1.3).</t>
  </si>
  <si>
    <t>Série Cromática, ref. pistáchio, dimensão 30x60cm, retificado polido, cor verde claro (referência em planta B1.2).</t>
  </si>
  <si>
    <t>Painéis de aço</t>
  </si>
  <si>
    <t>1.8.6.2</t>
  </si>
  <si>
    <t>Fornecimento e execução de enchimento e regularização de paredes exteriores em reboco areado tipo "Secil Argamassas", ou equivalente, Ref. RHP  Médio Exterior, para aplicações projetadas, com colocação de malha de fibra de vidro anti-álcalis no centro da espessura da argamassa, para armá-la e reforçá-la nos pontos singulares. Incluindo parte proporcional de preparação da superfície suporte através de um filme de aderência tipo "SecilTEK AD 90" ou equivalente, colocação de malha de fibra de vidro anti-álcalis para reforço de remates em pontos singulares. 
Incluindo montagem e desmontagem de andaimes, bem como todos os trabalhos de serventia e preparação, tudo com acabamento pronto a receber a pintura.</t>
  </si>
  <si>
    <t>1.8.1.3</t>
  </si>
  <si>
    <t>1.9.3</t>
  </si>
  <si>
    <t>1.9.3.1</t>
  </si>
  <si>
    <t>Fornecimento e colocação de isolamento térmico horizontal de laje térrea, constituído por painel rígido de poliestireno extrudido tipo "DOW" ou equivalente, ref.  "FLOORMATE 500-A", de acordo com a norma EN 13164, de 50 mm de espessura, resistência à compressão 500 kPa, resistência térmica 1,1 (m²°C)/W, condutibilidade térmica 0,036 W/(m°C) e filme de polietileno colocado sobre o isolante como camada separadora, preparado para receber uma base de argamassa ou betão. Incluindo parte proporcional de preparação da superfície suporte e cortes do isolante.</t>
  </si>
  <si>
    <t>Fornecimento e execução pano de parede de 11 cm de espessura de alvenaria, de tijolo cerâmico furado duplo, para revestir, 30x20x11cm, segundo EN 771-1, assente com argamassa de cimento M-5. Incluindo parte proporcional de esperas, perdas, ruturas; formação de aberturas, ombreiras e reentrâncias, cofragem do perímetro dos vãos para alojar os elementos de fixação da caixilharia exterior, juntas de dilatação, execução de encontros e pontos singulares. Referência em planta PAR_02.</t>
  </si>
  <si>
    <t>Fornecimento e execução pano de parede de 15 cm de espessura de alvenaria, de tijolo cerâmico furado duplo, para revestir, 30x20x15cm, segundo EN 771-1, assente com argamassa de cimento M-5. Incluindo parte proporcional de esperas, perdas, ruturas; formação de aberturas, ombreiras e reentrâncias, cofragem do perímetro dos vãos para alojar os elementos de fixação da caixilharia exterior, juntas de dilatação, execução de encontros e pontos singulares. Referência em planta PAR_03.</t>
  </si>
  <si>
    <t>Em parede, cor cinza, referencia em planta B3.4.</t>
  </si>
  <si>
    <t>Fornecimento e assentamento de cerâmico tipo “Revigrês” ou equivalente, com junta regular de 2mm, refechada com massa de juntas antifungos, incluindo perfil de esquinas, preparação da superfície, argamassa de assentamento, cortes, desperdícios, betumação e limpeza de juntas, com as seguintes referências:</t>
  </si>
  <si>
    <t>Fornecimento e aplicação de rodapé cerâmico, dimensão 60x9,5cm, tipo "Revigrês" ou equivalente, cor cinza "Urban Gris", incluindo argamassa de assentamento, cortes, desperdícios, betumação e limpeza de juntas, devendo ser respeitadas as indicações do fornecedor. Referência em planta D1.</t>
  </si>
  <si>
    <t xml:space="preserve">Fornecimento e assentamento de rodapé ventilado em madeira maciça em forma de "L", com abas na ordem dos 60mm. Incluindo todos os trabalhos de corte, fixação e acabamento a verniz. Referência em planta D4. </t>
  </si>
  <si>
    <t>Epóxi</t>
  </si>
  <si>
    <t>Fornecimento e aplicação de sistema de rodapé auto-alisante de epóxi, igual ao pavimento. Referência em planta D3.</t>
  </si>
  <si>
    <t>1.7.1.3</t>
  </si>
  <si>
    <t>m</t>
  </si>
  <si>
    <t>1.9.3.1.1</t>
  </si>
  <si>
    <t>VI14, porta de 2 folha de batente + 2 folhas fixas, dimensão total 4,25 x 2,20m. Porta com barra anti-pânico.</t>
  </si>
  <si>
    <t>VE07, conjunto constituído por 2 portas com 2 folhas de abrir para o exterior opacas + 10 folhas fixas + 2 portas com 2 folhas de abrir para o exterior + 4 folhas de lamelas (quantificado em artigo próprio), dimensão total 40,102 x 2,20m. Portas com barras anti-pânico.</t>
  </si>
  <si>
    <r>
      <t>Fornecimento e montagem de</t>
    </r>
    <r>
      <rPr>
        <b/>
        <sz val="10"/>
        <rFont val="Arial"/>
        <family val="2"/>
      </rPr>
      <t xml:space="preserve"> portas exteriores em sistema de caixilharia de alumínio</t>
    </r>
    <r>
      <rPr>
        <sz val="10"/>
        <rFont val="Arial"/>
        <family val="2"/>
      </rPr>
      <t xml:space="preserve"> e lâminas tipo "SAPA" ou equivalente, ref. B90 + MW 309/310, termolacada à cor antracite RAL 7015, linhas retas, com puxador de muleta do sistema, ferragens e todos os pertences, totalmente montada e testada, conforme Mapa de Vãos e especificações do fabricante.</t>
    </r>
  </si>
  <si>
    <t>Peitoril da face exterior, com desenvolvimento de 15 cm.</t>
  </si>
  <si>
    <t>Gradeamento GRE01, com 1,7m de altura.</t>
  </si>
  <si>
    <t xml:space="preserve">Guarda com altura de 1,15m, a aplicar em topos de bancada. </t>
  </si>
  <si>
    <t>Elementos em aço</t>
  </si>
  <si>
    <t>A aplicar no interior, incluindo sistema de suspensão à laje.</t>
  </si>
  <si>
    <t>Dimensão 2,86x1,00m.</t>
  </si>
  <si>
    <t>Dimensão 0,40x0,90m.</t>
  </si>
  <si>
    <t>VE07 Dimensão (2,35 x 2,00 m), 4 estores com ligação à CDI.</t>
  </si>
  <si>
    <t>Dimensão 2,45 x 2,80 m.</t>
  </si>
  <si>
    <t>Fornecimento e colocação de tapete, em alumínio e PVC tipo "FCCmat" ou equivalente, ref  Sanimate, espessura total 19mm, constituído por perfis em PVC 8mm estriado anti-derrapante embutido em perfis de alumínio extrudido, com ligações em peças de PVC e perfis de alumínio em T invertido, incluindo a execução de caixa de pavimento com o mesmo acabamento, ralo e tubagem de ligação às águas pluviais e cantoneira de remate, com as dimensões de acordo com as peças desenhadas.</t>
  </si>
  <si>
    <t>Referencia em planta ES.01, com 2,2m de altura (cor cinza igual ao rodapé).</t>
  </si>
  <si>
    <t>Fornecimento e execução de murete exterior (cobertura) em alvenaria de 25 cm de espessura, de bloco em betão leve de agregados de argila expandida, 500x190x250, tipo "Artebel" ou equivalente,  ref. "PROETICS", com marca CE segundo as normas EN 771-3:2003/A1:2005,  para revestir, assente com argamassa de cimento M-10, incluindo prévia preparação de implantação, nivelação e aprume, desperdícios, roturas, esperas, entalhes, pontos singulares e limpeza.</t>
  </si>
  <si>
    <t>EQUIPAMENTO FIXO E MÓVEL DESPORTIVO</t>
  </si>
  <si>
    <t>1.16</t>
  </si>
  <si>
    <t>1.16.1</t>
  </si>
  <si>
    <t>1.16.2</t>
  </si>
  <si>
    <t>1.16.2.1</t>
  </si>
  <si>
    <t>1.16.2.2</t>
  </si>
  <si>
    <t>1.16.2.3</t>
  </si>
  <si>
    <t>1.15.1.1</t>
  </si>
  <si>
    <t>Sistema elevatório vertical elétrico; Braço basculante com aproximadamente 7 metros de comprimento; Tabela em metacrilato de 1,80 m x 1,05 m x 12 mm; Aro basculantes flexíveis; - Rede entrançada 6 mm; Proteção inferiores e laterais para tabela de basquetebol. Travessas adicionais para suporte de estrutura de tabela de basquetebol; Kit de elevação regulável para alturas de 3050mm e 2600mm; Stop Chute p/Tabela Basquetebol. (Instalação elétrica prevista no projeto da especialidade EIE)</t>
  </si>
  <si>
    <t>Estrutura construída em mono tubo de secção quadrada 100 mm x 100 mm e 2,5 mm de espessura. Fixação às asnas do teto do pavilhão e sustentação feita por dois cabos de aço duplos de 5 mm de espessura, ligados por elos de aperto rápido calibrados; Tirantes de segurança, reforço e estabilidade, fixos do braço basculante a cada canto da tabela. Todos os materiais estão em conformidade com a norma NP EN 1270:2006.</t>
  </si>
  <si>
    <t>1.15.1.2</t>
  </si>
  <si>
    <t>Baliza Andebol (duas balizas), amovíveis, em Ferro Quad.Zinc.EN749 Branco/Vermelho.</t>
  </si>
  <si>
    <t>Fixador com Parafuso tubular para Baliza Andebol.</t>
  </si>
  <si>
    <t>Redes Andebol 4mm Polip.10x10cm S/Nós Branco, para duas balizas.</t>
  </si>
  <si>
    <t>Saias Andebol 4mm Polip.s/nós, cor branca, para duas balizas.</t>
  </si>
  <si>
    <t>Fixação de baliza por meio de bucha química.</t>
  </si>
  <si>
    <t>Fornecimento e execução de pintura marcação de linhas de jogo para campo de Andebol, dimensão do campo 40x20m.</t>
  </si>
  <si>
    <t>Fornecimento e execução de pintura marcação de linhas de jogo para campo de Futsal (complemento de andebol), dimensão do campo 40x20m.</t>
  </si>
  <si>
    <t>Abertura, Execução e Encerramento de negativo para chumbamento de mangas.</t>
  </si>
  <si>
    <t>Realização de ensaios aos equipamentos desportivos por entidade credenciada para o efeito e emissão de respetivo relatório, relativos a balizas de andebol/futsal e basquete.</t>
  </si>
  <si>
    <t>Cadeiras</t>
  </si>
  <si>
    <t>Fornecimento e montagem de cadeira monobloco para bancada tipo "DEM 2" ou equivalente, ref. Douro, com encosto alto. Cadeira em plástico polipropileno copolimero com aditivos anti-UV, cor cinza RAL 7015, fixa à bancada,, distância entre eixo 50cm, incluindo todos os trabalhos e acessórios necessários à sua fixação, pronta a funcionar. A aplicar em bancada exterior.</t>
  </si>
  <si>
    <r>
      <rPr>
        <u/>
        <sz val="10"/>
        <rFont val="Arial"/>
        <family val="2"/>
      </rPr>
      <t>Camada de Isolamento</t>
    </r>
    <r>
      <rPr>
        <sz val="10"/>
        <rFont val="Arial"/>
        <family val="2"/>
      </rPr>
      <t xml:space="preserve">: Barreira de condensação/ vapor em polietileno de 200 microns, sobreposta a 20cm, aplicada sobre a betonilha/base de suporte; </t>
    </r>
    <r>
      <rPr>
        <u/>
        <sz val="10"/>
        <rFont val="Arial"/>
        <family val="2"/>
      </rPr>
      <t>Estrutura do sistema</t>
    </r>
    <r>
      <rPr>
        <sz val="10"/>
        <rFont val="Arial"/>
        <family val="2"/>
      </rPr>
      <t xml:space="preserve">: Barrotes laminados com 36mm de altura, colados a uma banda de polietileno expandido de 9mm, assentes na base com afastamento de 411mm de eixo a eixo; </t>
    </r>
    <r>
      <rPr>
        <u/>
        <sz val="10"/>
        <rFont val="Arial"/>
        <family val="2"/>
      </rPr>
      <t>Madeira</t>
    </r>
    <r>
      <rPr>
        <sz val="10"/>
        <rFont val="Arial"/>
        <family val="2"/>
      </rPr>
      <t>: Faia com 22mm de espessura, 129mm de largura e 3700mm de comprimento, dimensionada em réguas malhetadas nas quatro faces, secas e tratadas em estufa. Envernizamento: Verniz aquoso 100% poliuretano, com 2 tonalidades de velatura.</t>
    </r>
  </si>
  <si>
    <r>
      <rPr>
        <b/>
        <sz val="10"/>
        <rFont val="Arial"/>
        <family val="2"/>
      </rPr>
      <t>Basquetebol</t>
    </r>
    <r>
      <rPr>
        <sz val="10"/>
        <rFont val="Arial"/>
        <family val="2"/>
      </rPr>
      <t xml:space="preserve"> - Fornecimento e montagem de equipamentos tipo "AFF" ou equivalente, incluindo todos os acessórios e trabalhos necessários à sua execução, totalmente montado e pronto a funcionar, conforme o descrito nas peças desenhadas e condições técnicas.</t>
    </r>
  </si>
  <si>
    <t>Fornecimento e execução de pintura marcação de linhas de jogo para campo de basquetebol, dimensão do campo 28x15m.</t>
  </si>
  <si>
    <r>
      <rPr>
        <b/>
        <sz val="10"/>
        <rFont val="Arial"/>
        <family val="2"/>
      </rPr>
      <t xml:space="preserve">Andebol e Futsal </t>
    </r>
    <r>
      <rPr>
        <sz val="10"/>
        <rFont val="Arial"/>
        <family val="2"/>
      </rPr>
      <t>- Fornecimento e montagem de equipamentos tipo "AFF" ou equivalente, incluindo todos os acessórios e trabalhos necessários à sua execução, totalmente montado e pronto a funcionar, conforme o descrito nas peças desenhadas e condições técnicas.</t>
    </r>
  </si>
  <si>
    <t>Manga para Poste Voleibol em Alumínio.</t>
  </si>
  <si>
    <t>Fornecimento e execução de pintura marcação de linhas de jogo para campo de Voleibol, dimensão do campo 18x9m (campos em posição transversal).</t>
  </si>
  <si>
    <r>
      <t xml:space="preserve">Fornecimento e instalação de </t>
    </r>
    <r>
      <rPr>
        <b/>
        <sz val="9"/>
        <color theme="1"/>
        <rFont val="Arial"/>
        <family val="2"/>
      </rPr>
      <t>Rede Vedação</t>
    </r>
    <r>
      <rPr>
        <sz val="9"/>
        <color theme="1"/>
        <rFont val="Arial"/>
        <family val="2"/>
      </rPr>
      <t>, tipo "AFF" ou equivalente, Entr.3.5mm Poliet.10x10cm Branco, incluindo cabo de aço de apoio e fixações laterais e estrutura de apoio, devendo a mesma ser tratada com material anticorrosivo e pintada a esmalte acrílico de dois componentes.</t>
    </r>
  </si>
  <si>
    <t>Fornecimento e montagem de "mata-junta" em aço inox para remate de pavimento de madeira ou entre transição de pavimentos, incluindo todos os trabalhos de fixação e cortes necessários à sua execução.</t>
  </si>
  <si>
    <t>Fornecimento e instalação de Tabelas Basculantes para Basquetebol, fixa às asnas da cobertura com:</t>
  </si>
  <si>
    <r>
      <rPr>
        <b/>
        <sz val="10"/>
        <rFont val="Arial"/>
        <family val="2"/>
      </rPr>
      <t>Voleibol</t>
    </r>
    <r>
      <rPr>
        <sz val="10"/>
        <rFont val="Arial"/>
        <family val="2"/>
      </rPr>
      <t xml:space="preserve"> </t>
    </r>
    <r>
      <rPr>
        <b/>
        <sz val="10"/>
        <rFont val="Arial"/>
        <family val="2"/>
      </rPr>
      <t>e Golbol -</t>
    </r>
    <r>
      <rPr>
        <sz val="10"/>
        <rFont val="Arial"/>
        <family val="2"/>
      </rPr>
      <t xml:space="preserve"> Fornecimento e montagem de equipamentos tipo "AFF" ou equivalente, incluindo todos os acessórios e trabalhos necessários à sua execução, totalmente montado e pronto a funcionar, conforme o descrito nas peças desenhadas e condições técnicas.</t>
    </r>
  </si>
  <si>
    <t>Fixador com Parafuso tubular para Baliza Golbol.</t>
  </si>
  <si>
    <t>Saias Golbol 4mm Polip.s/nós, cor branca, para duas balizas.</t>
  </si>
  <si>
    <t>Instalação de Rede Vedação, 23,91m de largura e 7,43m de altura (topos do campo).</t>
  </si>
  <si>
    <r>
      <t xml:space="preserve">Fornecimento e montagem de </t>
    </r>
    <r>
      <rPr>
        <b/>
        <sz val="10"/>
        <rFont val="Arial"/>
        <family val="2"/>
      </rPr>
      <t>sistema de forro de parede autoportante</t>
    </r>
    <r>
      <rPr>
        <sz val="10"/>
        <rFont val="Arial"/>
        <family val="2"/>
      </rPr>
      <t xml:space="preserve"> em gesso laminado tipo </t>
    </r>
    <r>
      <rPr>
        <b/>
        <sz val="10"/>
        <rFont val="Arial"/>
        <family val="2"/>
      </rPr>
      <t>"Knauf"</t>
    </r>
    <r>
      <rPr>
        <sz val="10"/>
        <rFont val="Arial"/>
        <family val="2"/>
      </rPr>
      <t xml:space="preserve"> ou equivalente, </t>
    </r>
    <r>
      <rPr>
        <b/>
        <sz val="10"/>
        <rFont val="Arial"/>
        <family val="2"/>
      </rPr>
      <t>ref. W625</t>
    </r>
    <r>
      <rPr>
        <sz val="10"/>
        <rFont val="Arial"/>
        <family val="2"/>
      </rPr>
      <t xml:space="preserve"> , de 70 mm de espessura total de parede, formado por uma estrutura contraventada de perfis de chapa de aço galvanizado com montantes  CD 48x27x6 com apoio direto e indireto compatível, separados 400 mm entre eles, com disposição normal e canais do qual se aparafusa uma placa de gesso cartonado de alta dureza ref. "Diamant DFH1IR" em um dos lados (placa  de 12,5 mm de espessura), parte proporcional de pasta e cinta de juntas, fixações e cantoneira, banda acústica, conforme Condições Técnicas Especiais e pormenores. Referência em planta de marcação de paredes </t>
    </r>
    <r>
      <rPr>
        <b/>
        <sz val="10"/>
        <rFont val="Arial"/>
        <family val="2"/>
      </rPr>
      <t>PAR_04</t>
    </r>
    <r>
      <rPr>
        <sz val="10"/>
        <rFont val="Arial"/>
        <family val="2"/>
      </rPr>
      <t>.</t>
    </r>
  </si>
  <si>
    <t>Fornecimento e aplicação de argamassa autonivelante tipo “weber.floor fluid” ou equivalente, com espessura de cerca de 35mm, incluindo prévia aplicação de primário tipo "Weber.prim RP" ou equivalente, junta perimetral (material esponjoso) pronta a receber revestimento final (madeira).</t>
  </si>
  <si>
    <t>AR01, com duas portas de batente, dimensão (LxAxPm) 1,05x2,10x0,50m, cor branco.</t>
  </si>
  <si>
    <t>ARM02, com duas portas de batente, dimensão (LxAxPm) 0,65x2,10x0,47m, cor branco.</t>
  </si>
  <si>
    <t>1.10.2.3</t>
  </si>
  <si>
    <r>
      <t>Fornecimento e montagem de</t>
    </r>
    <r>
      <rPr>
        <b/>
        <sz val="10"/>
        <rFont val="Arial"/>
        <family val="2"/>
      </rPr>
      <t xml:space="preserve"> balcão</t>
    </r>
    <r>
      <rPr>
        <sz val="10"/>
        <rFont val="Arial"/>
        <family val="2"/>
      </rPr>
      <t xml:space="preserve"> em contraplacado de pinho (tom da velatura igual ao teto em madeira), incluindo fixações e todos os acessórios e trabalhos necessários à sua montagem e funcionamento, de acordo com o descrito no mapa de bancadas.</t>
    </r>
  </si>
  <si>
    <t>Fornecimento e montagem de conjunto de armário e bancada em MDF, com portas de batente e acabamento a termolaminado de cor branco, incluindo ilhargas, fundo, prateleiras, costas, ferragens, puxador, apoios de pé regulável, tampo em mármore compacto, pia de despejos, torneira e todos os acessórios necessários à sua montagem e funcionamento, de acordo com o descrito no mapa de bancadas.</t>
  </si>
  <si>
    <t>Fornecimento e assentamento de tampo de bancada em tipo "SILESTONE" ou equivalente, ref. "iconic white", polido, em placas 3,20 x 1,58 m,  acabamento com bordo simples, polido e biselado de com 2cm de espessura, formando 10 cm em remate superior junto à parede segundo peças desenhadas, incluindo, recortes para lavatórios, torneiras e demais acessórios e equipamentos, colocação de silicone transparente em vedação periférica com o paramento vertical,  todos os trabalhos de assentamento e acabamento, argamassas-colas, bem como estrutura de suporte em perfis de aço inox escovado.</t>
  </si>
  <si>
    <t>1.8.5.2</t>
  </si>
  <si>
    <t>Exutores e cortinas</t>
  </si>
  <si>
    <t>No balcão BAN 02, dimensão 1,69 x 1,17 m.</t>
  </si>
  <si>
    <t>No balcão BAN 01, dimensão 2,76 x 1,17 m.</t>
  </si>
  <si>
    <t>A aplicar entre o vão VE02 e VE02i, cor cinza igual à caixilharia.</t>
  </si>
  <si>
    <t>Fornecimento e montagem de parede de fachada com painel sandwich isolante para fachadas, de 60 mm de espessura, junta vertical a 1m com encaixe oculto, tipo "ACH" ou equivalente, ref. PF1, formado por dois paramentos de chapa de aço galvanizado de espessura exterior 0,5 mm e espessura interior 0,5 mm e alma isolante de lã de rocha de alta densidade (face exterior da chapa em cor cinza e face interior em cor branco), fixada mecanicamente a madre estrutural (ver projeto EST),  com junta desenhada para fixação com parafusos ocultos, com reação ao fogo A2-s1, d0 segundo norma  EN-13501-1 e resistente ao fogo EI 30 segundo a norma  EN-13501-2. Remates e acessórios. Incluindo implantação, parte proporcional de perdas, remates, cobre-juntas e acessórios de fixação e estanquidade. Totalmente montada. Referência em alçado - 2 (corpo da nave desportiva).</t>
  </si>
  <si>
    <t>Fornecimento, montagem e desmontagem de painel de Identificação da obra em autocolante em vinil monomérico G1M, incluindo impressão digital UV HQ e corte simples, a colocar na zona da obra de forma visível e com as dimensões e legendas constantes do C.E.</t>
  </si>
  <si>
    <t>Fornecimento, execução, montagem de Autocolante em vinil monomerico G1M, incluindo impressão digital UV HQ e corte simples. Dimensão 2,00x1,00m. Imagem a fornecer pelo Dono de Obra.</t>
  </si>
  <si>
    <t>1.1.6</t>
  </si>
  <si>
    <t>Fornecimento, execução, montagem e desmontagem de painéis em chapa galvanizada lisa 2000x1000x1,5 mm para vedação da obra, incluindo sistema de portões de acesso, incluindo estruturas de suporte e fixação e todos os trabalhos necessários à sua perfeita execução.</t>
  </si>
  <si>
    <t>Fornecimento e execução de proteção contra a humidade junto às fundações e paredes enterradas, pela sua face exterior, constituído por: tela drenante alveolar em PVC e impermeabilização com camada de betume modificado com elastómero SBS, LBM(SBS)-30/FV (50), com prévia regularização das superfícies através com reboco de argamassa de cimento e aplicação de primário com primário asfáltico, tipo EB., incluindo todos os acessórios e trabalhos necessários à sua execução e funcionamento.</t>
  </si>
  <si>
    <t>1.2.2</t>
  </si>
  <si>
    <t>Com face interna microperfurada.</t>
  </si>
  <si>
    <t>Cobertura em painel metálico com isolamento térmico tipo "ACH" ou equivalente, painel com 5 ondas e 40mm de espessura, formado por duas chapas de aço, galvanizadas e lacadas ligadas por adesivo, com núcleo de lã de rocha orgânica. Incluindo formação de caleira, cortes, remates, fixações e todos os trabalhos e acessórios necessários e respeitando as especificações do fabricante. Medição em projeção horizontal. Referência em planta E2.</t>
  </si>
  <si>
    <t>Fornecimento e aplicação de sistema de pavimento auto-alisante de resina de epóxi de cor cinza tipo "weber" ou equivalente,  ref. "weber XP", sobre betonilha de enchimento ref. "LecaUno" e autonivelante ref. "weber.floor for" previsto em bases de pavimento, incluindo duas camadas de proteção da superfície com cera acrílica tipo "JohnsonDiversey Taski Jontec Matt" ou equivalente (efeito mate), incluindo todos os trabalhos e acessórios necessários à sua execução e respeitando as indicações do fabricante. Referência em planta A3.1.</t>
  </si>
  <si>
    <t>Fornecimento e aplicação de sistema de pavimento anti-derrapante auto-alisante de resina de epóxi de cor cinza tipo "weber" ou equivalente,  ref. "weber XP", sobre betonilha de enchimento ref. "LecaUno" e autonivelante ref. "weber.floor for" previsto em bases de pavimento, incluindo duas camadas de proteção da superfície com cera acrílica tipo "JohnsonDiversey Taski Jontec Matt" ou equivalente (efeito mate), incluindo todos os trabalhos e acessórios necessários à sua execução e respeitando as indicações do fabricante. Referência em planta A3.1.</t>
  </si>
  <si>
    <r>
      <t xml:space="preserve">Fornecimento e montagem de </t>
    </r>
    <r>
      <rPr>
        <b/>
        <sz val="10"/>
        <rFont val="Arial"/>
        <family val="2"/>
      </rPr>
      <t>sistema de forro de parede autoportante</t>
    </r>
    <r>
      <rPr>
        <sz val="10"/>
        <rFont val="Arial"/>
        <family val="2"/>
      </rPr>
      <t xml:space="preserve"> em gesso laminado tipo </t>
    </r>
    <r>
      <rPr>
        <b/>
        <sz val="10"/>
        <rFont val="Arial"/>
        <family val="2"/>
      </rPr>
      <t>"Knauf"</t>
    </r>
    <r>
      <rPr>
        <sz val="10"/>
        <rFont val="Arial"/>
        <family val="2"/>
      </rPr>
      <t xml:space="preserve"> ou equivalente, </t>
    </r>
    <r>
      <rPr>
        <b/>
        <sz val="10"/>
        <rFont val="Arial"/>
        <family val="2"/>
      </rPr>
      <t>ref. W626</t>
    </r>
    <r>
      <rPr>
        <sz val="10"/>
        <rFont val="Arial"/>
        <family val="2"/>
      </rPr>
      <t xml:space="preserve"> , de 70 mm de espessura total de parede, formado por uma estrutura contraventada de perfis de chapa de aço galvanizado com montantes  C 48x40x6 com apoio direto e indireto compatível, separados 400 mm entre eles, com disposição normal e canais do qual se aparafusa uma placa cimentício tipo "Knauf aquapanel outdoor" ou equivalente" em um dos lados (placa de 12,5 mm de espessura), parte proporcional de pasta e cinta de juntas, fixações e cantoneira, banda acústica, conforme Condições Técnicas Especiais e pormenores. Referência em planta de marcação de paredes </t>
    </r>
    <r>
      <rPr>
        <b/>
        <sz val="10"/>
        <rFont val="Arial"/>
        <family val="2"/>
      </rPr>
      <t>PAR_06 e PAR_06a</t>
    </r>
    <r>
      <rPr>
        <sz val="10"/>
        <rFont val="Arial"/>
        <family val="2"/>
      </rPr>
      <t>.</t>
    </r>
  </si>
  <si>
    <t>Fornecimento e montagem de sistema de revestimento para fachada ventilada em réguas de madeira tipo "THERMOWOOD" ou equivalente ref.Thermo-D, formado por réguas de madeira de pinho nórdico tratado termicamente (perfil 1 - 21x118mm), com bordo com ligação macho-fêmea, com classe de utilização de2 e 3, segundo EN 335, ancoradas a parede e/ou estrutura metálica (ver proj. EST), incluindo estrutura leve de madeira com ripas de 80x60 mm de secção e contra-ripa de 21x92 mm, espaçados 60 cm, em madeira Thermo-D, com o tratamento adequado, com classe de utilização 2 e 3 segundo EN 335, acabamento escovado, com tratamento em 2 camadas de coloração transparente com pigmento castanho, tipo "Sadolin" ou equivalente, ref. Super coat", com humidade inferior a 20%. Inclusive parte proporcional de formação de padieiras, remates inferiores, ombreiras e reentrâncias, juntas e execução de encontros e pontos singulares. (Referência em Alçado 1)</t>
  </si>
  <si>
    <t>Fornecimento e montagem de sistema de revestimento para teto falso em réguas de madeira tipo "THERMOWOOD" ou equivalente ref.Thermo-D, formado por réguas de madeira de pinho nórdico tratado termicamente (perfil 1 - 21x118mm), com bordo com ligação macho-fêmea, com classe de utilização de 2 e 3, segundo EN 335, incluindo estrutura leve de madeira de ripas  de 21x92 mm ou 42x42 mm ou 84x42 mm ref.Thermo-D, espaçados 60 cm e ancoradas a estrutura metálica, acabamento escovado, com tratamento em 2 camadas de coloração transparente com pigmento castanho, tipo "Sadolin" ou equivalente, ref. Super coat", com humidade inferior a 20%. Inclusive parte proporcional de formação de padieiras, remates inferiores, alçapões de visita a equipamentos, juntas e execução de encontros e pontos singulares.
Referência em planta C7.</t>
  </si>
  <si>
    <t>VI06i - dimensão folha 2000x800mm, com barras anti-pânico e mola recuperadora. Uma porta com grelha intumescente (ver projeto EIM) e uma porta com cor cinza em uma das faces.</t>
  </si>
  <si>
    <r>
      <t>Fornecimento e montagem de</t>
    </r>
    <r>
      <rPr>
        <b/>
        <sz val="10"/>
        <rFont val="Arial"/>
        <family val="2"/>
      </rPr>
      <t xml:space="preserve"> portas interiores em sistema de caixilharia de alumínio</t>
    </r>
    <r>
      <rPr>
        <sz val="10"/>
        <rFont val="Arial"/>
        <family val="2"/>
      </rPr>
      <t xml:space="preserve"> tipo "SAPA" ou equivalente, ref. Performance 70 GTI + Elegance 52 ST, termolacada à cor antracite RAL 7015, linhas retas, com vidro duplo 6+14+55.2 (vidro exterior temperado tipo "SGG, ref. PLANICLEAR"  6 mm e capa tipo "Planitherm Super S" ou equivalente, com caixa de ar com 14 mm e vidro interior laminado tipo "SGG, ref. Stadip 55.2" ou equivalente com PVB silence 0,76 mm), com puxador de muleta do sistema, ferragens e todos os pertences, totalmente montada e testada, conforme Mapa de Vãos e especificações do fabricante.</t>
    </r>
  </si>
  <si>
    <t>Fornecimento e montagem de sistema de exutor de lamelas para ventilação e evacuação de fumos, tipo "D+H.VLUX HOR" ou equivalente, certificado de acordo com a EN 12101-2, para montagem na cobertura com inclinação entre 3º a 60º), lamelas opacas VLAM - Alumínio Duplo Isolado, com atuador elétrico 24Vdc, 1A., ligado à central de desenfumagem, com todos os pertences, totalmente montada e testada. Incluindo chapa quinada com acabamento igual ao sistema de alumínio em remates com as paredes, conforme Mapa de Vãos Exteriores e pormenores.</t>
  </si>
  <si>
    <t>m2</t>
  </si>
  <si>
    <r>
      <t>Fornecimento e montagem de peitoril, ombreiras e  padieiras</t>
    </r>
    <r>
      <rPr>
        <b/>
        <sz val="10"/>
        <rFont val="Arial"/>
        <family val="2"/>
      </rPr>
      <t xml:space="preserve"> exteriores em chapa quinada</t>
    </r>
    <r>
      <rPr>
        <sz val="10"/>
        <rFont val="Arial"/>
        <family val="2"/>
      </rPr>
      <t xml:space="preserve"> com acabamento igual ao sistema de alumínio dos vãos exteriores, cor cinza ral 7015, incluindo fixações com sistema de grampeamento, remates e todos os acessórios e trabalhos necessários á sua fixação, conforme Desenhos de pormenor.</t>
    </r>
  </si>
  <si>
    <t xml:space="preserve">Guarda, incluindo 2 portões de 1 folha de 0,93m, altura 1,15m, a aplicar entre campo e bancada. </t>
  </si>
  <si>
    <t>Fornecimento e montagem de cabo de aço incluindo ganchos  de fixação e prumos e todos os acessórios e elementos de fixação necessários à sua utilização, a aplicar em cobertura.</t>
  </si>
  <si>
    <t>Fornecimento e montagem de cantoneira de aço com abas iguais 120x10 mm, incluindo todos os acessórios e elementos de fixação necessários, a aplicar em fecho de fachada entre madre e pavimento em toda a periferia.</t>
  </si>
  <si>
    <t xml:space="preserve">Lavatório de porcelana suspenso tipo "Roca" ou equivalente, modelo "MERIDIAN", 600x320x130 mm, cor branco, Ref.: orifício lado direito  A32724T000, válvulas de regulação, ligações de alimentação flexíveis, ligação às redes de água fria e quente e a rede de drenagem através de sifão em aço inox Referência: A506401614, fixação do aparelho e vedação com silicone. Totalmente instalado, ligado, testado e em funcionamento.
</t>
  </si>
  <si>
    <t>Lavatório de porcelana suspenso tipo "Roca" ou equivalente, modelo "MERIDIAN", 600x320x130 mm, cor branco, Ref.: orifício lado esquerdo  A32724X000, válvulas de regulação, ligações de alimentação flexíveis, ligação às redes de água fria e quente e a rede de drenagem através de sifão em aço inox Referência: A506401614, fixação do aparelho e vedação com silicone. Totalmente instalado, ligado, testado e em funcionamento.</t>
  </si>
  <si>
    <t>Lavatório de porcelana suspenso tipo "Roca" ou equivalente, modelo "MERIDIAN",  350x350x165 mm cor branco,  Ref.: A32724C000, válvulas de regulação, ligações de alimentação flexíveis, ligação às redes de água fria e quente e a rede de drenagem através de sifão em aço inox Referência: A506401614, fixação do aparelho e vedação com silicone. Totalmente instalado, ligado, testado e em funcionamento.</t>
  </si>
  <si>
    <t>Torneira temporizada de lavatório do tipo "DELABIE", ou equivalente, ref. "tempostop ref. 745100".</t>
  </si>
  <si>
    <t>Átrio secundário 2,54X1,20 m</t>
  </si>
  <si>
    <t>Átrio  4,33X1,50 m</t>
  </si>
  <si>
    <t>Fornecimento e instalação de sistema de cabines sanitárias hidrófugas tipo "TRESPA" ou equivalente, constituídas por painéis de compacto fenólico série "TRESPA VIRTUON" de 13mm de espessura, cores lisas, com 1950mm de altura, elevadas do solo 150mm, com pés em aço inoxidável AISI 316/304 tipo "JNF" ou equivalente, modelo "SM17", ajustáveis em altura, incluindo portas, ferragens, fechaduras de comando (de modo a permitir a abertura pelo exterior em caso de emergência) e perfis em aço inoxidável tipo "JNF" ou equivalente, com fixação oculta e ainda fixo diretamente à parede em gesso cartonado incluindo estrutura e elementos de fixação e  todos os trabalhos e acessórios à sua execução, pronto a utilizar. Cor branco, RAL 9010.</t>
  </si>
  <si>
    <t>Baliza Golbol (duas balizas), amovíveis, em Ferro Quad.Zinc.EN749 Branco/Azul.</t>
  </si>
  <si>
    <t>Redes de baliza Golbol 4mm Polip.10x10cm S/Nós Branco, para duas balizas.</t>
  </si>
  <si>
    <t>Fornecimento e execução de pintura texturada de marcação de linhas de jogo para campo de Golbool (complemento de Voleibol), dimensão do campo 40x20m.</t>
  </si>
  <si>
    <t>Gradeamento em alumínio, escada e mastros</t>
  </si>
  <si>
    <t>Cacifos</t>
  </si>
  <si>
    <t>Fornecimento e montagem de marcador de parede eletrónico multidesportos tipo "AFF" ou equivalente, ref. 452MB7120-2, dimensão 3200x2000x90mm, com mostrador LED (de 25 e 20cm de altura) e consola com controle via rádio, buzina, indicador de posse de bola, apresentação de resultados, temporizador, período de jogo, faltas das equipas e tempo de jogo. Incluindo todos os trabalhos e acessórios necessários à sua instalação e funcionamento.</t>
  </si>
  <si>
    <t>Fornecimento e montagem de cadeira rebatível para bancada tipo "DEM 2" ou equivalente, ref. Sado, com estrutura metálica partilhada. Cadeira em plástico polipropileno com aditivos anti-UV, cor cinza RAL 7015, fixa ao chão e/ou ao espelho do degrau, distância entre eixo 50cm, incluindo todos os trabalhos e acessórios necessários à sua fixação, pronta a funcionar. A aplicar em bancada interior.</t>
  </si>
  <si>
    <t>Fornecimento e montagem de cadeira rebatível para bancada tipo "DEM 2" ou equivalente, ref. Sado, com estrutura metálica individual. Cadeira em plástico polipropileno com aditivos anti-UV, cor cinza RAL 7015, fixa ao chão e/ou ao espelho do degrau, distância entre eixo 50cm, incluindo todos os trabalhos e acessórios necessários à sua fixação, pronta a funcionar. A aplicar em bancada interior.</t>
  </si>
  <si>
    <t>Trabalhos de Construção Civil de apoio a todas as especialidades e montagens de equipamentos, incluindo abertura e fechos de roços, rasgos, ranhuras, etc. necessários às diversas instalações das especialidades, executados conforme traçado da rede e indicações dos projetos respetivos.</t>
  </si>
  <si>
    <t>Encargos com vistorias e licenciamentos de todos os projetos e instalações junto das entidades competentes.</t>
  </si>
  <si>
    <t>Idem, idem ensaios águas e esgotos, incêndios, eletricidade, etc., etc.</t>
  </si>
  <si>
    <t>Documentos técnicos, quadros esquemáticos, telas finais e original dos traçados em CD e uma cópia em papel de todas as instalações e especialidades de todos os projetos.</t>
  </si>
  <si>
    <r>
      <t xml:space="preserve">Formação de </t>
    </r>
    <r>
      <rPr>
        <b/>
        <sz val="10"/>
        <color theme="1"/>
        <rFont val="Arial"/>
        <family val="2"/>
      </rPr>
      <t>barreira anticapilaridade</t>
    </r>
    <r>
      <rPr>
        <sz val="10"/>
        <color theme="1"/>
        <rFont val="Arial"/>
        <family val="2"/>
      </rPr>
      <t xml:space="preserve"> em arranque de muros de alvenaria para corte de humidades por capilaridade, constituída por: CAMADA DE REGULARIZAÇÃO: de argamassa de cimento M-5 de 2 cm de espessura, cobrindo a largura do muro e com acabamento afagado; MEMBRANA IMPERMEABILIZANTE: camada de betume modificado com elastómero SBS, tipo LBM(SBS) - 30 - FP, Esterdan 30 P Elast Autoadesivo "DANOSA", massa nominal 3 kg/m², com armadura de feltro de poliéster, de superfície não protegida, acabada com filme plástico em ambas as faces sobre primário; CAMADA DE PROTECÇÃO: de argamassa de cimento M-5 de 2 cm de espessura, cobrindo a largura da camada impermeabilizante e com acabamento afagado. </t>
    </r>
  </si>
  <si>
    <t>Fornecimento e assentamento de tampo de  bancada em tipo "SILESTONE" ou equivalente, ref. "iconic white", polido, em placas 3,20 x 1,58 m,  acabamento com bordo simples, polido e biselado de com 3cm de espessura, formando 10 cm em remate superior junto à parede segundo peças desenhadas, incluindo, recortes para lavatórios, torneiras e demais acessórios e equipamentos, colocação de silicone transparente em vedação periférica com o paramento vertical,  todos os trabalhos de assentamento e acabamento, argamassas-colas, bem como estrutura de suporte em perfis de aço inox escovado.</t>
  </si>
  <si>
    <t>Fornecimento e aplicação de emulsão betuminosa espessa modificada com látex tipo "Sika" ou equivalente, ref. "Igolatex", nas demãos necessárias, de acordo com as recomendações do fabricante, incluindo preparação da base (regularização, limpeza e reparação da superfície),  aplicação de primário, e demais trabalhos à correta impermeabilização das fachadas ventiladas.</t>
  </si>
  <si>
    <r>
      <t xml:space="preserve">Fornecimento e aplicação de </t>
    </r>
    <r>
      <rPr>
        <b/>
        <sz val="10"/>
        <rFont val="Arial"/>
        <family val="2"/>
      </rPr>
      <t xml:space="preserve">impermeabilização na base para parapeito e soleira </t>
    </r>
    <r>
      <rPr>
        <sz val="10"/>
        <rFont val="Arial"/>
        <family val="2"/>
      </rPr>
      <t xml:space="preserve">com tela autocolante de betume modificado com elastómero SBS, LBA-40/G-FV, com armadura de feltro de fibra de vidro de 60 g/m², de superfície auto-protegida (proteção mineral na face exterior e um filme siliconado extraível na face interior), tipo monocamada, totalmente aderida ao suporte com maçarico, prévia aplicação de primário com emulsão asfáltica aniónica com cargas, preparada para receber o parapeito. Incluindo parte proporcional de limpeza e preparação da superfície, sobreposições e tratamento de encontros. </t>
    </r>
  </si>
  <si>
    <r>
      <t>Fornecimento e aplicação de</t>
    </r>
    <r>
      <rPr>
        <b/>
        <sz val="10"/>
        <rFont val="Arial"/>
        <family val="2"/>
      </rPr>
      <t xml:space="preserve"> impermeabilização sob revestimento ou ladrilhamento cerâmico em paramentos verticais e horizontais</t>
    </r>
    <r>
      <rPr>
        <sz val="10"/>
        <rFont val="Arial"/>
        <family val="2"/>
      </rPr>
      <t>, de locais húmidos, com argamassa cimentícia impermeabilizante flexível bicomponente, tipo  "BASF" ou equivalente, ref. "MasterSeal 550", de 2 mm de espessura média, preparada para receber diretamente o revestimento. Incluindo parte proporcional de humedecimento e curado.</t>
    </r>
  </si>
  <si>
    <t>Fornecimento e fixação de isolamento de paredes exteriores em placas de lã mineral hidrófuga de 60mm revestida numa das faces com velo preto, tipo "ISOVER" ou equivalente, ref. Ecovent VN 032,  dimensão 1350x600x60mm, ou equivalente, incluindo elementos de fixação em taco de polipropileno tipo "Inco 10 negro da Ecovent" ou equivalente, cortes e remates e ainda todos os trabalhos necessários e complementares, de acordo com as especificações do fabricante, do Projeto Térmico e acústico, devendo ainda ser respeitado os pormenores constantes das peças desenhadas e as indicações dadas nas condições técnicas especiais. (A aplicar em paredes exteriores).</t>
  </si>
  <si>
    <t>Fornecimento e colocação de isolamento acústico no interior do teto falso, formado por de lã mineral de  alta densidade com 70kg/m3 e 40mm de espessura, tipo "Isover" ou equivalente, ref. Arena absorcion,  segundo EN 13162, protegida por véu próprio anti desagregante, incluindo parte proporcional de cortes do isolamento, devendo ficar estanque a continuidade da lã por cima do teto falso, de acordo com o projeto Acústico. A aplicar em tecos com referência em planta C2 e C4.2.</t>
  </si>
  <si>
    <t xml:space="preserve">Execução de cobertura plana de acesso limitado, com pavimento em lajetas térmicas sobre suportes, cor cinza, tipo invertida, pendente de 1% a 5%, utilização esporádica para manutenção, de acordo EN 13252:2000 (geotêxtis), composta de: </t>
  </si>
  <si>
    <t>Fornecimento e aplicação de camada de enchimento/isolamento e regularização em betão leve do tipo "LecaUno" ou equivalente, constituído por agregados leves de argila expandida com granulometria entre 0,5 e 9mm, resistência à compressão: ≥ 5 N/mm2 (5 MPa), resistência à flexão: ≥ 2 N/mm2 (2 MPa), reação ao fogo: Incombustível (Euro Classe A1) e massa volúmica endurecido: 1000 kg/m3 (+/- 20%). Dispensa a aplicação de qualquer betonilha de regularização, incluindo preparação da superfície pronta a receber argamassas autonivelante ou revestimento final.</t>
  </si>
  <si>
    <t>Fornecimento e aplicação de argamassa autonivelante de alisamento tipo “weber.floor plan” ou equivalente, aplicada com máquina de bombear adequada, com espessura de 15mm, incluindo prévia aplicação de primário de aderência tipo "Weber.prim RP" ou equivalente (em duas demãos) pronta a receber revestimento final (vinílico).</t>
  </si>
  <si>
    <t>Fornecimento e aplicação de argamassa autonivelante tipo “weber.floor for” ou equivalente, aplicada com máquina de bombear adequada, com espessura de 20mm, incluindo prévia aplicação de primário de aderência tipo "Weber.prim universal" ou equivalente, pronta a receber revestimento final (epóxi).</t>
  </si>
  <si>
    <r>
      <t xml:space="preserve">Fornecimento e aplicação de </t>
    </r>
    <r>
      <rPr>
        <b/>
        <sz val="10"/>
        <rFont val="Arial"/>
        <family val="2"/>
      </rPr>
      <t>grés porcelânico</t>
    </r>
    <r>
      <rPr>
        <sz val="10"/>
        <rFont val="Arial"/>
        <family val="2"/>
      </rPr>
      <t xml:space="preserve"> tipo "Revigrês" ou equivalente, retificado, incluindo argamassa de assentamento, cortes, desperdícios, betumação e limpeza de juntas e todos os trabalhos necessários, tudo de acordo com as especificações do fabricante, com as seguintes referências:</t>
    </r>
  </si>
  <si>
    <t>Fornecimento e aplicação de manta de vinílico em rolo tipo "TARKETT" ou equivalente, ref. "Tapiflex Excelence 80", espessura total 3,25mm, camada de desgaste do pavimento vinílico de 0,80 mm, com redução acústica ao impacto de 19 dB, com  regularização e limpeza da superfície de base, cola de emulsão acrílica para assentamento, soldaduras de juntas a quente com cordão correspondente, perfil de remate à parede e todos os trabalhos necessários, tudo de acordo com as especificações do fabricante, com as seguintes referências:</t>
  </si>
  <si>
    <t>Incluindo todos os trabalhos e acessórios necessário à sua execução, garantindo o perfeito acabamento. Referência em planta A4.</t>
  </si>
  <si>
    <r>
      <t>Fornecimento e execução de enchimento e regularização de paramentos interiores de</t>
    </r>
    <r>
      <rPr>
        <b/>
        <sz val="10"/>
        <rFont val="Arial"/>
        <family val="2"/>
      </rPr>
      <t xml:space="preserve"> reboco</t>
    </r>
    <r>
      <rPr>
        <sz val="10"/>
        <rFont val="Arial"/>
        <family val="2"/>
      </rPr>
      <t xml:space="preserve"> tipo "Secil Argamassas", ou equivalente, Ref. RHP  Médio Interior, para aplicações projetadas, com colocação de malha de fibra de vidro anti-álcalis no centro da espessura da argamassa, para armá-la e reforçá-la nos pontos singulares. Incluindo parte proporcional de preparação da superfície suporte, colocação de malha de fibra de vidro anti-álcalis para reforço de encontros entre materiais diferentes e nas testas de laje, formação de juntas, rincões, mestras, arestas, ressaltos, ombreiras, padieiras, remates nos encontros com paramentos, revestimentos ou outros elementos assentes na sua superfície. 
</t>
    </r>
  </si>
  <si>
    <t>Fornecimento e montagem de painéis em contraplacado de pinho nórdico (tom da velatura igual ao teto em madeira), incluindo fixações e todos os acessórios e trabalhos necessários à sua montagem e funcionamento, de acordo com o descrito no mapa de bancadas (BAN01 e BAN02).</t>
  </si>
  <si>
    <t>Fornecimento e montagem de parede de fachada com painel sandwich isolante para fachadas, de 60 mm de espessura, junta vertical a 1m com encaixe oculto, tipo "ACH" ou equivalente, ref. PF1 face lisa, formado por dois paramentos de chapa de aço galvanizado, de espessura exterior 0,5 mm e espessura interior 0,5 mm e alma isolante de lã de rocha de alta densidade (face exterior de cor cinza), fixada mecanicamente a madre em aço estrutural galvanizado perfil ómega com 2cm de altura,  com junta desenhada para fixação com parafusos ocultos, com reação ao fogo A2-s1, d0 segundo norma  EN-13501-1 e resistente ao fogo EI 30 segundo a norma  EN-13501-2. Remates e acessórios. Incluindo implantação, parte proporcional de perdas, remates, cobre-juntas e acessórios de fixação e estanquidade. Totalmente montada. Referência em alçado - 2 (corpo balneários e entrada).</t>
  </si>
  <si>
    <r>
      <t xml:space="preserve">Fornecimento e montagem de </t>
    </r>
    <r>
      <rPr>
        <b/>
        <sz val="10"/>
        <rFont val="Arial"/>
        <family val="2"/>
      </rPr>
      <t>sistema de forro de parede autoportante</t>
    </r>
    <r>
      <rPr>
        <sz val="10"/>
        <rFont val="Arial"/>
        <family val="2"/>
      </rPr>
      <t xml:space="preserve"> em gesso laminado tipo </t>
    </r>
    <r>
      <rPr>
        <b/>
        <sz val="10"/>
        <rFont val="Arial"/>
        <family val="2"/>
      </rPr>
      <t>"Knauf"</t>
    </r>
    <r>
      <rPr>
        <sz val="10"/>
        <rFont val="Arial"/>
        <family val="2"/>
      </rPr>
      <t xml:space="preserve"> ou equivalente, </t>
    </r>
    <r>
      <rPr>
        <b/>
        <sz val="10"/>
        <rFont val="Arial"/>
        <family val="2"/>
      </rPr>
      <t>ref. W628</t>
    </r>
    <r>
      <rPr>
        <sz val="10"/>
        <rFont val="Arial"/>
        <family val="2"/>
      </rPr>
      <t xml:space="preserve"> , de 80 mm de espessura total de parede, com resistência ao fogo de E60, formado por uma estrutura contraventada de perfis de chapa de aço galvanizado com montantes  CD 48x27x6 com apoio direto e indireto compatível, separados 400 mm entre eles, com disposição normal e canais do qual se aparafusam duas placas de gesso cartonado em um dos lados (placa corta-fogo ref. "Contraincêndio DF" com 12,5 mm de espessura + placa de alta dureza ref. "Diamant DFH1IR" com 12,5 mm de espessura cada placa), parte proporcional de pasta e cinta de juntas, fixações e cantoneira, banda acústica, conforme Condições Técnicas Especiais e pormenores. Referência em planta de marcação de paredes </t>
    </r>
    <r>
      <rPr>
        <b/>
        <sz val="10"/>
        <rFont val="Arial"/>
        <family val="2"/>
      </rPr>
      <t>PAR_05</t>
    </r>
    <r>
      <rPr>
        <sz val="10"/>
        <rFont val="Arial"/>
        <family val="2"/>
      </rPr>
      <t>.</t>
    </r>
  </si>
  <si>
    <r>
      <t xml:space="preserve">Execução de tecos falsos com o sistema tipo “KNAUF” ou equivalente, formado por uma placa de </t>
    </r>
    <r>
      <rPr>
        <b/>
        <sz val="10"/>
        <rFont val="Arial"/>
        <family val="2"/>
      </rPr>
      <t>gesso cartonado</t>
    </r>
    <r>
      <rPr>
        <sz val="10"/>
        <rFont val="Arial"/>
        <family val="2"/>
      </rPr>
      <t xml:space="preserve"> tipo "Knauf Standard" de 12,5mm de espessura, aparafusada a uma estrutura metálica de aço galvanizado de mestras primárias 60x27x0.6mm, moduladas a 1000mm e mestras secundárias fixas à laje a cada 900mm, incluindo todos os trabalhos, materiais e acessórios necessários ao seu perfeito acabamento, sancas, testas, alçapões com mola nas dimensões necessárias para acesso às infraestruturas, e pronto a receber pintura com primário, conforme Condições Técnicas Especiais. Referência em planta C1.</t>
    </r>
  </si>
  <si>
    <r>
      <t xml:space="preserve">Execução de tecos falsos com o sistema tipo “KNAUF” ou equivalente, formado por uma placa de </t>
    </r>
    <r>
      <rPr>
        <b/>
        <sz val="10"/>
        <rFont val="Arial"/>
        <family val="2"/>
      </rPr>
      <t>gesso cartonado perfurado</t>
    </r>
    <r>
      <rPr>
        <sz val="10"/>
        <rFont val="Arial"/>
        <family val="2"/>
      </rPr>
      <t xml:space="preserve"> de 12,5 mm de espessura, ref. perfuração circular aleatória 8/15/20 R, aparafusada a uma estrutura metálica de aço galvanizado de mestras primárias 60x27x0.6mm, moduladas a 1000mm e mestras secundárias fixas à laje a cada 900mm, incluindo todos os trabalhos, materiais e acessórios necessários ao seu perfeito acabamento, alçapões com mola nas dimensões necessárias para acesso às infraestruturas, sancas, remates e pronto a receber pintura com primário, aplicação tela acústica de cor preta e camada de lã de rocha(incluindo em capitulo de isolamento acústicos) , conforme Condições Técnicas. Referência em planta C2.</t>
    </r>
  </si>
  <si>
    <r>
      <t xml:space="preserve">Execução de tecos falsos com o sistema tipo “KNAUF” ou equivalente, formado por uma placa de </t>
    </r>
    <r>
      <rPr>
        <b/>
        <sz val="10"/>
        <rFont val="Arial"/>
        <family val="2"/>
      </rPr>
      <t xml:space="preserve">gesso cartonado hidrófugo </t>
    </r>
    <r>
      <rPr>
        <sz val="10"/>
        <rFont val="Arial"/>
        <family val="2"/>
      </rPr>
      <t>de 12,5 mm de espessura, aparafusada a uma estrutura metálica de aço galvanizado de mestras primárias 60x27x0.6mm, moduladas a 1000mm e mestras secundárias fixas à laje a cada 900mm, incluindo todos os trabalhos, materiais e acessórios necessários ao seu perfeito acabamento, alçapões com mola nas dimensões necessárias para acesso às infraestruturas, sancas, remates e pronto a receber pintura com primário, conforme Condições Técnicas. Referência em planta C3.</t>
    </r>
  </si>
  <si>
    <t>Fornecimento e montagem de sistema de revestimento para teto falso em réguas de madeira tipo "THERMOWOOD" ou equivalente ref.Thermo-D, formado por réguas de madeira de pinho nórdico tratado termicamente (perfil 1 - 21x118mm), com bordo com ligação macho-fêmea, com classe de utilização de 2 e 3, segundo EN 335, incluindo estrutura leve de madeira de ripas  de 21x92 mm ou 42x42 mm Thermo-D, espaçados 60 cm e ancoradas a estrutura metálica suspensa ao teto, acabamento escovado, com tratamento em 2 camadas de coloração transparente com pigmento castanho, tipo "Sadolin" ou equivalente, ref. Super coat", com humidade inferior a 20%. Inclusive parte proporcional de formação de padieiras, remates inferiores, alçapões de visita a equipamentos, juntas e execução de encontros e pontos singulares.
Referência em planta C7.</t>
  </si>
  <si>
    <t>Fornecimento e assentamento de portas interiores com 1 folha de correr à face, pré-fabricadas tipo "VICAIMA" ou equivalente,  em estrutura em réguas de madeira segundo norma EN 942, interior em aglomerado segundo EN 13986 com revestimento liso em CPL segundo EN 438, orla em madeira revestida a CPL segundo norma EN 438; aro em estrutura em contraplacado denso segundo EN 13986, com perfil de vedação, guarnições retas com sistema de fixação que permite ajustar à espessura da parede, perfil de isolamento e amortecimento da porta, revestimento igual à folha, dobradiças em inox com marcação CE e segundo EN 1935; fechadura e puxador par de aço inoxidável escovado, tudo de acordo com Mapa de Vãos Interiores. Ajuste da folha, fixação das ferragens e ajuste final. Totalmente montada e testada.</t>
  </si>
  <si>
    <t>Fornecimento e colocação de porta de batente de uma folha, em estrutura em réguas de madeira segundo norma EN 942, tipo "Vicaima" ou equivalente, interior em aglomerado segundo EN 13986 com revestimento liso em CPL segundo EN 438, orla em madeira revestida a CPL segundo norma EN 438; aro em estrutura em contraplacado denso segundo EN 13986, com perfil de vedação, guarnições retas com sistema de fixação que permite ajustar à espessura da parede, perfil de isolamento e amortecimento da porta, revestimento igual à folha, dobradiças em inox com marcação CE e segundo EN 1935; incluindo batente de pavimento, fechadura e puxador par sobre espelho redondo de aço inoxidável escovado, tudo de acordo com Mapa de Vãos Interiores. Ajuste da folha, fixação das ferragens e ajuste final. Totalmente montada e testada.</t>
  </si>
  <si>
    <t>Fornecimento e colocação de porta de batente de uma folha, com resistência ao fogo EI30 C, em estrutura em réguas de madeira segundo norma EN 942, tipo "Vicaima" ou equivalente, interior em aglomerado segundo EN 13986 com revestimento liso em CPL segundo EN 438, orla em madeira revestida a CPL segundo norma EN 438; aro em estrutura em contraplacado denso segundo EN 13986, com perfil de vedação, guarnições retas com sistema de fixação que permite ajustar à espessura da parede, perfil de isolamento e amortecimento da porta, revestimento igual à folha, dobradiças em inox com marcação CE e segundo EN 1935; incluindo batente de pavimento, fechadura e puxador par sobre espelho redondo de aço inoxidável escovado, tudo de acordo com Mapa de Vãos Interiores. Ajuste da folha, fixação das ferragens e ajuste final. Totalmente montada e testada.</t>
  </si>
  <si>
    <t>Fornecimento e instalação completa de sistema de porta extensível (porta de fole) em madeira tipo "Open space - Gosimat" ou equivalente, acabamento a CPL cor branco, incluindo kit de portas com pivot interior fixo à parede de alvenaria, calhas, puxador de concha, fechadura, dobradiças e todos os acessórios necessários à sua fixação e funcionamento, s, remates, trabalhos, acessórios e acabamentos e de acordo com o Mapa de Vãos Interiores.</t>
  </si>
  <si>
    <t>VI01i - Porta de fole, extensível, dimensão passagem livre 0,818x2,043m.</t>
  </si>
  <si>
    <t>VI01 - Porta de fole, extensível, dimensão passagem livre 0,818x2,043m.</t>
  </si>
  <si>
    <t>Fornecimento e montagem de conjunto de armários, em estrutura em réguas de madeira segundo norma EN 942, tipo "Vicaima - Essential Easyclean" ou equivalente, interior em aglomerado segundo EN 13986 com revestimento liso em CPL segundo EN 438, orla em madeira revestida a CPL segundo norma EN 438; aro em estrutura em contraplacado denso segundo EN 13986, com perfil de vedação, guarnições retas com sistema de fixação, revestimento igual à folha, incluindo portas, ilhargas, fundos, prateleiras, dobradiças em inox com marcação CE e segundo EN 1935; tudo de acordo com Mapa de Armários. Ajuste das folhas, fixação das ferragens e ajuste final. Totalmente montada e testada.</t>
  </si>
  <si>
    <t>ARM03, com quatro portas de batente + dois painéis fixos, dimensão (LxAxPm) 3,36x2,10x0,60m, cor branco.</t>
  </si>
  <si>
    <t xml:space="preserve">Fornecimento e assentamento de porta corta-fogo EI 30C metálica de correr com porta homem incorporada tipo "PORSEG", ou equivalente, Série C, Ref. "C16", constituída folhas de parede dupla de chapa de aço com 0,8 mm, integrando reforços metálicos, juntas intumescentes , linhas retas, mola aérea hidráulica, ferragens, acessórios, etc, tudo devidamente executado por pessoal especializado, de acordo com especificações do fabricante e Mapa de Vãos Interiores. </t>
  </si>
  <si>
    <r>
      <t xml:space="preserve">Fornecimento e montagem de </t>
    </r>
    <r>
      <rPr>
        <b/>
        <sz val="10"/>
        <rFont val="Arial"/>
        <family val="2"/>
      </rPr>
      <t xml:space="preserve">vãos exteriores oscilo-batentes em sistema de caixilharia de alumínio </t>
    </r>
    <r>
      <rPr>
        <sz val="10"/>
        <rFont val="Arial"/>
        <family val="2"/>
      </rPr>
      <t>com rutura térmica tipo "SAPA" ou equivalente, ref. Bzi oculto, termolacada à cor antracite RAL 7015, linhas retas, vidro duplo 6+16+44.2 (vidro exterior temperado tipo "SGG" ou equivalente, ref. PLANICLEAR  6 mm e capa tipo "PLANITHERM 4S" ou equivalente, com caixa de ar com 16 mm e vidro interior laminado tipo "SGG" ou equivalente, ref. Stadip 44.2 com PVB silence 0,76 mm), com puxador de muleta do sistema, ferragens e todos os pertences, totalmente montada e testada, conforme Mapa de Vãos Exteriores e especificações do fabricante.</t>
    </r>
  </si>
  <si>
    <r>
      <t>Fornecimento e montagem de</t>
    </r>
    <r>
      <rPr>
        <b/>
        <sz val="10"/>
        <rFont val="Arial"/>
        <family val="2"/>
      </rPr>
      <t xml:space="preserve"> portas exteriores em sistema de caixilharia de alumínio</t>
    </r>
    <r>
      <rPr>
        <sz val="10"/>
        <rFont val="Arial"/>
        <family val="2"/>
      </rPr>
      <t xml:space="preserve"> com rutura térmica tipo "SAPA" ou equivalente, ref. Performance 70 GTI, termolacada à cor antracite RAL 7015, linhas retas, com vidro duplo 6+16+44.2 (vidro exterior temperado tipo "SGG, ref. PLANICLEAR"  6 mm e capa tipo "Planitherm Super S" ou equivalente, com caixa de ar com 16 mm e vidro interior laminado tipo "SGG, ref. Stadip 44.2" ou equivalente com PVB silence 0,76 mm), com puxador de muleta do sistema, ferragens e todos os pertences, totalmente montada e testada, conforme Mapa de Vãos e especificações do fabricante.</t>
    </r>
  </si>
  <si>
    <r>
      <t>Fornecimento e montagem de</t>
    </r>
    <r>
      <rPr>
        <b/>
        <sz val="10"/>
        <rFont val="Arial"/>
        <family val="2"/>
      </rPr>
      <t xml:space="preserve"> portas exteriores em sistema de caixilharia de alumínio</t>
    </r>
    <r>
      <rPr>
        <sz val="10"/>
        <rFont val="Arial"/>
        <family val="2"/>
      </rPr>
      <t xml:space="preserve"> com rutura térmica tipo "SAPA" ou equivalente, ref. Performance 70 GTI, termolacada à cor antracite RAL 7015, linhas retas, opaca, com puxador de muleta do sistema, ferragens e todos os pertences, totalmente montada e testada, conforme Mapa de Vãos e especificações do fabricante.</t>
    </r>
  </si>
  <si>
    <r>
      <t>Fornecimento e montagem de</t>
    </r>
    <r>
      <rPr>
        <b/>
        <sz val="10"/>
        <rFont val="Arial"/>
        <family val="2"/>
      </rPr>
      <t xml:space="preserve"> portas exteriores em sistema de caixilharia de alumínio</t>
    </r>
    <r>
      <rPr>
        <sz val="10"/>
        <rFont val="Arial"/>
        <family val="2"/>
      </rPr>
      <t xml:space="preserve"> com rutura térmica tipo "SAPA" ou equivalente, ref. Performance 70 GTI + Elegance 52 ST, termolacada à cor antracite RAL 7015, linhas retas, com vidro duplo 8+14+55.2 (vidro exterior temperado tipo "SGG, ref. PLANICLEAR"  8 mm e capa tipo "Planitherm Super S" ou equivalente, com caixa de ar com 14 mm e vidro interior laminado tipo "SGG, ref. Stadip 55.2" ou equivalente com PVB silence 0,76 mm), com puxador de muleta do sistema, ferragens e todos os pertences, totalmente montada e testada, conforme Mapa de Vãos e especificações do fabricante.</t>
    </r>
  </si>
  <si>
    <r>
      <t>Fornecimento e montagem de</t>
    </r>
    <r>
      <rPr>
        <b/>
        <sz val="10"/>
        <rFont val="Arial"/>
        <family val="2"/>
      </rPr>
      <t xml:space="preserve"> portas exteriores em sistema de caixilharia de alumínio</t>
    </r>
    <r>
      <rPr>
        <sz val="10"/>
        <rFont val="Arial"/>
        <family val="2"/>
      </rPr>
      <t xml:space="preserve"> com rutura térmica tipo "SAPA" ou equivalente, ref. Performance 70 GTI + Elegance 52 ST, termolacada à cor antracite RAL 7015, linhas retas, opaca, com puxador de muleta do sistema, ferragens e todos os pertences, totalmente montada e testada, conforme Mapa de Vãos e especificações do fabricante.</t>
    </r>
  </si>
  <si>
    <r>
      <t>Fornecimento e montagem de</t>
    </r>
    <r>
      <rPr>
        <b/>
        <sz val="10"/>
        <rFont val="Arial"/>
        <family val="2"/>
      </rPr>
      <t xml:space="preserve"> portas exteriores em sistema de caixilharia de alumínio</t>
    </r>
    <r>
      <rPr>
        <sz val="10"/>
        <rFont val="Arial"/>
        <family val="2"/>
      </rPr>
      <t xml:space="preserve"> com rutura térmica tipo "SAPA" ou equivalente e lâminas "D+H" ou equivalente, ref. Performance 70 GTI + Elegance 52 ST + Laminas D+H, termolacada à cor antracite RAL 7015, linhas retas, com vidro duplo 8+16+66.2 (vidro exterior temperado tipo "SGG, ref. PLANICLEAR"  8 mm e capa tipo "Planitherm Super S" ou equivalente, com caixa de ar com 16 mm e vidro interior laminado tipo "SGG, ref. Stadip 66.2" ou equivalente com PVB silence 0,76 mm), com puxador de muleta do sistema, ferragens e todos os pertences, totalmente montada e testada, conforme Mapa de Vãos e especificações do fabricante.</t>
    </r>
  </si>
  <si>
    <t xml:space="preserve">Fornecimento e montagem de janela Cúpula, CVP tipo "VELUX" ou equivalente, de abrir, de acionamento elétrico, com motor incorporado no aro, sensor de chuva e comando à distância programável, de 100x100 cm, aro e folha de PVC, acabamento branco, com isolamento interior de poliestireno, cúpula exterior transparente de polimetilmetacrilato (PMMA), envidraçado interior isolante de segurança (vidro interior laminado de 3+3 mm, caixa de ar preenchida com gás árgon de 14,5 mm, vidro exterior temperado de 6 mm e fator solar g=0,50, com recobrimento isolante e separador de aço inoxidável), colocada sobre suporte de PVC, ZCE "VELUX" e este sobre murete de alvenaria de 25 cm de espessura, rebocada e revestida a chapa de zinco,  e todos os remates necessários à sua boa execução, e cortina plissada interior de acionamento elétrico, FMG "VELUX". Totalmente equipada, montada e testada. </t>
  </si>
  <si>
    <t>Fornecimento e montagem de vãos exteriores em sistema de caixilharia de alumínio com rutura térmica tipo "D+H" ou equivalente, ref.S9i-05 termolacada à cor cinza RAL 7015, linhas retas, vidro duplo, com puxador e ferragens do sistema, atuadores elétricos com ligação à central de desenfumagem e todos os pertences com motor D+H.LAH 65 (BSY) elétrico 24Vdc, 0,7A, totalmente montada e testada. Incluindo chapa quinada com acabamento igual ao sistema de alumínio em remates com as paredes, conforme Mapa de Vãos Exteriores e pormenores.</t>
  </si>
  <si>
    <t>VE07, exutor integrado em vão de alumínio, constituído por 6 lamelas certificado de acordo com a norma EN12101-2, dimensão 1,20 x 2,05 m.</t>
  </si>
  <si>
    <t>VE13, exutor de 8 lamelas certificado de acordo com a norma EN12101-2, dimensão total 1,626 x 2,00 m.</t>
  </si>
  <si>
    <t>Fornecimento e montagem de sistema de cortina automática enrolável pára-chamas, tipo "D+H" ou equivalente, ref. D+H.FIRE E60,  certificado de acordo com a EN1634-1 e EN1363-1, para montagem em balcão, ligada  ao quadro de controlo que por sua vez esta ligado à central de incêndio, com todos os pertences, totalmente montada e testada, conforme Mapa de Bancadas.</t>
  </si>
  <si>
    <t>Fornecimento e instalação completa de guarda metálica interior, tipo "Horizontal" ou equivalente, executada com perfis tubulares de aço, composto por corrimão e prumos verticais e horizontais, em tubo de aço com 50x30mm, perfil intermédio superior em L50x30, perfil inferior em U, prumo em barra 50x12mm, enchimento gradeado vertical em tubo 12mm diâmetro, fixação superior ou lateral em laje, e todos os acessórios necessários à sua fixação. Incluindo sistema de pintura para aço: com primário, anticorrosivo e pintura de acabamento mate cor preto.  Deverá ser respeitadas as indicações dadas nos pormenores das peças desenhadas e condições técnicas especiais. Entre campo de jogos e bancada, altura variável.</t>
  </si>
  <si>
    <t>Guarda com altura de 1,15m, a aplicar em escadas e zonas acessíveis.</t>
  </si>
  <si>
    <t>Fornecimento e colocação de espelho de vidro incolor, de 5 mm de espessura, com tinta de proteção, cor prata, pela sua face posterior, fixado com massa ao paramento. Incluindo tratamento perimetral dos bordos, biselado perimetral, e massa.</t>
  </si>
  <si>
    <t>Lavatório de encastrar, tipo "Roca", ou equivalente, série FORO, ref. 327872000, cor branco, incluindo válvulas de regulação, ligações de alimentação flexíveis, ligação às redes de água fria e quente e a rede de drenagem através de sifão em aço inox satinado REF. A506401614, fixação do aparelho e vedação com silicone. Totalmente instalado, ligado, testado e em funcionamento.</t>
  </si>
  <si>
    <t xml:space="preserve">Lavatório de porcelana suspenso tipo "DURAVIT " ou equivalente, ref: 07053600082, cor branco, válvulas de regulação, ligações de alimentação flexíveis, ligação às redes de água fria e quente e a rede de drenagem através de sifão em aço inox satinado, fixação do aparelho e vedação com silicone. Totalmente instalado, ligado, testado e em funcionamento. </t>
  </si>
  <si>
    <t xml:space="preserve">Lavatório de porcelana suspenso tipo "SANITANA" ou equivalente, ref: MOBIL H813714000951, cor branco, incluindo suporte basculante hidráulico ref. MBSB6511, válvulas de regulação, ligações de alimentação flexíveis, ligação às redes de água fria e quente e a rede de drenagem através de sifão em aço inox satinado, fixação do aparelho e vedação com silicone. Totalmente instalado, ligado, testado e em funcionamento.
</t>
  </si>
  <si>
    <t>Fornecimento e montagem de sinalização de meios de evacuação, equipamentos e elementos referentes à sinalização de segurança contra incêndio, através de placas de poliestireno fotoluminescente correspondentes, segunda a legislação em vigor.</t>
  </si>
  <si>
    <t>Proteções de esquinas</t>
  </si>
  <si>
    <r>
      <t xml:space="preserve">Fornecimento e aplicação de </t>
    </r>
    <r>
      <rPr>
        <b/>
        <sz val="10"/>
        <rFont val="Arial"/>
        <family val="2"/>
      </rPr>
      <t>proteção de esquinas</t>
    </r>
    <r>
      <rPr>
        <sz val="10"/>
        <rFont val="Arial"/>
        <family val="2"/>
      </rPr>
      <t xml:space="preserve"> tipo "Acrovyn" ou equivalente, ref. SM20, constituída por amortecedor em alumínio, cor cinza, incluindo fixação e todos os trabalhos e acessórios necessário, conforme peças desenhadas.</t>
    </r>
  </si>
  <si>
    <t>1.6.1.2</t>
  </si>
  <si>
    <t>1.6.1.3</t>
  </si>
  <si>
    <t>Cobertura inclinada metálica</t>
  </si>
  <si>
    <t>Fornecimento e montagem de Cobertura em painel metálico com isolamento térmico tipo "ACH" ou equivalente, painel com 5 ondas e 100mm de espessura, formado por duas chapas de aço, galvanizadas e lacadas ligadas por adesivo, com núcleo de lã de rocha orgânica. Incluindo formação caleiras, cortes, remates, fixações e todos os trabalhos e acessórios necessários e respeitando as especificações do fabricante. (Referência em planta E1)</t>
  </si>
  <si>
    <t>Fornecimento e montagem de Cobertura em painel metálico acústico com isolamento térmico tipo "ACH" ou equivalente, painel com 5 ondas e 100mm de espessura, formado por duas chapas de aço, galvanizadas e lacadas ligadas por adesivo, com núcleo de lã de rocha orgânica. A face interna tem microperfurações de 3 mm de diâmetro. Entre a face e o núcleo perfurado é colocado um véu de fibra de vidro. Incluindo cortes, remates, fixações e todos os trabalhos e acessórios necessários e respeitando as especificações do fabricante. (Referência em planta E1)</t>
  </si>
  <si>
    <t>Revestimento em Madeira</t>
  </si>
  <si>
    <t>Régua de madeira</t>
  </si>
  <si>
    <t>Vãos em alumínio interiores</t>
  </si>
  <si>
    <t>Revestimento em alumínio, peitoris e forras</t>
  </si>
  <si>
    <t>ESPELHOS</t>
  </si>
  <si>
    <t>Torneiras</t>
  </si>
  <si>
    <t>Sinalização e Lettering</t>
  </si>
  <si>
    <t>Equipamentos desportivos</t>
  </si>
  <si>
    <t>1.15.1.3</t>
  </si>
  <si>
    <t>DEMOLIÇÕES E ESCAVAÇÕES</t>
  </si>
  <si>
    <t>Limpeza e decapagem do terreno até uma profundidade mínima de 30 cm, com meios mecânicos, incluindo todos os trabalhos de limpeza e desmatação do solo, desenraizamento, desvio de infraestruturas existentes e reposição das mesmas para completo funcionamento das instalações, remoção para reutilização e/ou reciclagem de acordo com o previsto no PPGR do projecto de execução dos produtos sobrantes.</t>
  </si>
  <si>
    <t>Escavação em terreno de qualquer natureza para implantação das estruturas ou pavimentos (interiores e exteriores), incluindo carga e deposição de material a reutilizar em zona a definir em obra.</t>
  </si>
  <si>
    <t>Execução de aterros até à cota de implantação devidamente compactados por duas camadas de 20 cm de espessura cada, com solos seleccionados resultantes das escavações e remoção, incluindo compactação através de equipamento mecânico com compactador de cilindro vibratório articulado até alcançar um grau de compactação não inferior a 95% obtida no ensaio Proctor Normal.</t>
  </si>
  <si>
    <t>Carga, transporte e colocação, de acordo com o previsto no PPGR do projecto de execução dos produtos sobrantes dos materiais provenientes da escavação, incluindo empolamento e eventual indemnização por depósito.</t>
  </si>
  <si>
    <t>Demolições</t>
  </si>
  <si>
    <t>Limpeza e movimento de terras</t>
  </si>
  <si>
    <t>1.2.2.1</t>
  </si>
  <si>
    <t>1.2.2.2</t>
  </si>
  <si>
    <t>1.2.2.3</t>
  </si>
  <si>
    <t>1.2.2.4</t>
  </si>
  <si>
    <t>Desvio de todas as infraestruturas necessárias para a implantação da Obra, incluindo todos os trabalhos necessários à sua correta execução.</t>
  </si>
  <si>
    <t>1.2.1.1</t>
  </si>
  <si>
    <t>1.2.1.2</t>
  </si>
  <si>
    <r>
      <t>m</t>
    </r>
    <r>
      <rPr>
        <vertAlign val="superscript"/>
        <sz val="10"/>
        <rFont val="Arial"/>
        <family val="2"/>
      </rPr>
      <t>3</t>
    </r>
  </si>
  <si>
    <t xml:space="preserve">Demolição de elementos no exterior (pequenas construções, muro lancil, pavimentos, etc.), com meios manuais, sem afetar os es. Incluindo parte proporcional de demolição dos seus revestimentos, limpeza, armazenamento, remoção e carga manual de entulho para camião ou contentor. </t>
  </si>
  <si>
    <t>1.4.1.2</t>
  </si>
  <si>
    <t>1.4.3</t>
  </si>
  <si>
    <t>1.4.3.1</t>
  </si>
  <si>
    <t>1.4.3.2</t>
  </si>
  <si>
    <t>1.5.1.1.1</t>
  </si>
  <si>
    <t>1.5.1.1.2</t>
  </si>
  <si>
    <t>1.5.2.1.1</t>
  </si>
  <si>
    <t>1.5.2.1.2</t>
  </si>
  <si>
    <t>1.5.2.2.1</t>
  </si>
  <si>
    <t>1.6.1.4</t>
  </si>
  <si>
    <t>1.6.1.5</t>
  </si>
  <si>
    <t>1.6.2.1</t>
  </si>
  <si>
    <t>1.6.2.2</t>
  </si>
  <si>
    <t>1.6.2.3</t>
  </si>
  <si>
    <t>1.6.3.1</t>
  </si>
  <si>
    <t>1.7.1.2.1</t>
  </si>
  <si>
    <t>1.8.1.1.1</t>
  </si>
  <si>
    <t>1.8.1.1.2</t>
  </si>
  <si>
    <t>1.8.1.4</t>
  </si>
  <si>
    <t>1.8.4</t>
  </si>
  <si>
    <t>1.8.4.1</t>
  </si>
  <si>
    <t>1.8.4.2</t>
  </si>
  <si>
    <t>1.8.6.2.1</t>
  </si>
  <si>
    <t>1.8.6.2.2</t>
  </si>
  <si>
    <t>1.8.6.3</t>
  </si>
  <si>
    <t>1.8.6.4</t>
  </si>
  <si>
    <t>1.9.2.1.1</t>
  </si>
  <si>
    <t>1.9.2.1.2</t>
  </si>
  <si>
    <t>1.9.2.1.3</t>
  </si>
  <si>
    <t>1.9.4</t>
  </si>
  <si>
    <t>1.9.4.1</t>
  </si>
  <si>
    <t>1.9.4.2</t>
  </si>
  <si>
    <t>1.9.5</t>
  </si>
  <si>
    <t>1.9.5.1</t>
  </si>
  <si>
    <t>1.9.5.2</t>
  </si>
  <si>
    <t>1.9.6</t>
  </si>
  <si>
    <t>1.9.6.1</t>
  </si>
  <si>
    <t>1.9.6.2</t>
  </si>
  <si>
    <t>1.9.6.3</t>
  </si>
  <si>
    <t>1.10.3</t>
  </si>
  <si>
    <t>1.10.3.1</t>
  </si>
  <si>
    <t>1.10.3.1.1</t>
  </si>
  <si>
    <t>1.10.3.2</t>
  </si>
  <si>
    <t>1.11.1.1.1</t>
  </si>
  <si>
    <t>1.11.1.1.2</t>
  </si>
  <si>
    <t>1.11.1.1.3</t>
  </si>
  <si>
    <t>1.11.1.2</t>
  </si>
  <si>
    <t>1.11.1.2.1</t>
  </si>
  <si>
    <t>1.11.1.2.2</t>
  </si>
  <si>
    <t>1.11.1.2.3</t>
  </si>
  <si>
    <t>1.11.1.2.4</t>
  </si>
  <si>
    <t>1.11.1.2.5</t>
  </si>
  <si>
    <t>1.11.1.2.6</t>
  </si>
  <si>
    <t>1.11.1.2.7</t>
  </si>
  <si>
    <t>1.11.1.3</t>
  </si>
  <si>
    <t>1.11.1.3.1</t>
  </si>
  <si>
    <t>1.11.1.4</t>
  </si>
  <si>
    <t>1.11.1.4.1</t>
  </si>
  <si>
    <t>1.11.1.5</t>
  </si>
  <si>
    <t>1.11.1.5.1</t>
  </si>
  <si>
    <t>1.11.1.6.1</t>
  </si>
  <si>
    <t>1.11.1.7</t>
  </si>
  <si>
    <t>1.11.1.7.1</t>
  </si>
  <si>
    <t>1.12.2.4.2</t>
  </si>
  <si>
    <t>1.12.2</t>
  </si>
  <si>
    <t>1.12.2.1</t>
  </si>
  <si>
    <t>1.12.2.1.1</t>
  </si>
  <si>
    <t>1.12.2.1.2</t>
  </si>
  <si>
    <t>1.12.2.1.3</t>
  </si>
  <si>
    <t>1.12.2.2</t>
  </si>
  <si>
    <t>1.12.2.2.1</t>
  </si>
  <si>
    <t>1.12.2.2.2</t>
  </si>
  <si>
    <t>1.12.2.3</t>
  </si>
  <si>
    <t>1.12.2.3.1</t>
  </si>
  <si>
    <t>1.12.2.4</t>
  </si>
  <si>
    <t>1.12.2.4.1</t>
  </si>
  <si>
    <t>1.12.2.4.3</t>
  </si>
  <si>
    <t>1.12.2.4.4</t>
  </si>
  <si>
    <t>1.12.2.5</t>
  </si>
  <si>
    <t>1.12.2.5.1</t>
  </si>
  <si>
    <t>1.12.2.6</t>
  </si>
  <si>
    <t>1.12.2.6.1</t>
  </si>
  <si>
    <t>1.12.2.7</t>
  </si>
  <si>
    <t>1.12.2.7.1</t>
  </si>
  <si>
    <t>1.12.3</t>
  </si>
  <si>
    <t>1.12.3.1</t>
  </si>
  <si>
    <t>1.12.3.1.1</t>
  </si>
  <si>
    <t>1.12.4</t>
  </si>
  <si>
    <t>1.12.4.1</t>
  </si>
  <si>
    <t>1.12.4.1.1</t>
  </si>
  <si>
    <t>1.12.4.2</t>
  </si>
  <si>
    <t>1.12.4.2.1</t>
  </si>
  <si>
    <t>1.12.4.3</t>
  </si>
  <si>
    <t>1.12.4.3.1</t>
  </si>
  <si>
    <t>1.12.4.3.2</t>
  </si>
  <si>
    <t>1.12.5</t>
  </si>
  <si>
    <t>1.12.5.1</t>
  </si>
  <si>
    <t>1.12.5.1.1</t>
  </si>
  <si>
    <t>1.12.5.2</t>
  </si>
  <si>
    <t>1.12.5.2.1</t>
  </si>
  <si>
    <t>1.12.6</t>
  </si>
  <si>
    <t>1.12.6.1</t>
  </si>
  <si>
    <t>1.12.6.1.1</t>
  </si>
  <si>
    <t>1.12.6.2</t>
  </si>
  <si>
    <t>1.12.6.3</t>
  </si>
  <si>
    <t>1.12.7</t>
  </si>
  <si>
    <t>1.12.7.1</t>
  </si>
  <si>
    <t>1.12.7.2</t>
  </si>
  <si>
    <t>1.12.7.3</t>
  </si>
  <si>
    <t>1.12.8</t>
  </si>
  <si>
    <t>1.12.8.1</t>
  </si>
  <si>
    <t>1.12.8.2</t>
  </si>
  <si>
    <t>1.13.1.1.2</t>
  </si>
  <si>
    <t>1.14.1.1.1</t>
  </si>
  <si>
    <t>1.14.1.1.2</t>
  </si>
  <si>
    <t>1.14.1.1.3</t>
  </si>
  <si>
    <t>1.14.1.1.4</t>
  </si>
  <si>
    <t>1.14.1.2.1</t>
  </si>
  <si>
    <t>1.15.1.4</t>
  </si>
  <si>
    <t>1.15.1.5</t>
  </si>
  <si>
    <t>1.15.1.6</t>
  </si>
  <si>
    <t>1.15.1.7</t>
  </si>
  <si>
    <t>1.15.1.8</t>
  </si>
  <si>
    <t>1.15.1.9</t>
  </si>
  <si>
    <t>1.15.1.10</t>
  </si>
  <si>
    <t>1.15.1.11</t>
  </si>
  <si>
    <t>1.15.2.1.1</t>
  </si>
  <si>
    <t>1.15.2.2.1</t>
  </si>
  <si>
    <t>1.15.2.3.1</t>
  </si>
  <si>
    <t>1.15.2.4</t>
  </si>
  <si>
    <t>1.15.2.4.1</t>
  </si>
  <si>
    <t>1.15.2.5</t>
  </si>
  <si>
    <t>1.15.2.5.1</t>
  </si>
  <si>
    <t>1.15.2.6</t>
  </si>
  <si>
    <t>1.15.2.6.1</t>
  </si>
  <si>
    <t>1.15.2.7</t>
  </si>
  <si>
    <t>1.15.2.7.1</t>
  </si>
  <si>
    <t>1.15.2.7.2</t>
  </si>
  <si>
    <t>1.15.2.8</t>
  </si>
  <si>
    <t>1.15.2.8.1</t>
  </si>
  <si>
    <t>1.15.3</t>
  </si>
  <si>
    <t>1.15.3.1</t>
  </si>
  <si>
    <t>1.15.3.2</t>
  </si>
  <si>
    <t>1.15.3.3</t>
  </si>
  <si>
    <t>1.15.3.4</t>
  </si>
  <si>
    <t>1.15.3.5</t>
  </si>
  <si>
    <t>1.15.3.6</t>
  </si>
  <si>
    <t>1.15.3.7</t>
  </si>
  <si>
    <t>1.15.3.8</t>
  </si>
  <si>
    <t>1.15.3.9</t>
  </si>
  <si>
    <t>1.15.3.10</t>
  </si>
  <si>
    <t>1.15.3.11</t>
  </si>
  <si>
    <t>1.15.3.12</t>
  </si>
  <si>
    <t>1.15.3.13</t>
  </si>
  <si>
    <t>1.15.3.14</t>
  </si>
  <si>
    <t>1.15.3.15</t>
  </si>
  <si>
    <t>1.15.4</t>
  </si>
  <si>
    <t>1.15.4.1</t>
  </si>
  <si>
    <t>1.15.4.2</t>
  </si>
  <si>
    <t>1.15.5</t>
  </si>
  <si>
    <t>1.15.5.1</t>
  </si>
  <si>
    <t>1.15.5.1.1</t>
  </si>
  <si>
    <t>1.15.5.2</t>
  </si>
  <si>
    <t>1.15.5.2.1</t>
  </si>
  <si>
    <t>1.15.6</t>
  </si>
  <si>
    <t>1.15.6.1</t>
  </si>
  <si>
    <t>1.15.6.1.1</t>
  </si>
  <si>
    <t>1.15.6.1.2</t>
  </si>
  <si>
    <t>1.15.7</t>
  </si>
  <si>
    <t>1.15.7.1</t>
  </si>
  <si>
    <t>1.15.7.2</t>
  </si>
  <si>
    <t>1.15.8</t>
  </si>
  <si>
    <t>1.15.8.1</t>
  </si>
  <si>
    <t>1.15.8.1.1</t>
  </si>
  <si>
    <t>1.15.9</t>
  </si>
  <si>
    <t>1.15.9.1</t>
  </si>
  <si>
    <t>1.15.9.2</t>
  </si>
  <si>
    <t>1.16.1.1</t>
  </si>
  <si>
    <t>1.16.1.1.1</t>
  </si>
  <si>
    <t>1.16.1.1.2</t>
  </si>
  <si>
    <t>1.16.1.2</t>
  </si>
  <si>
    <t>1.16.1.2.1</t>
  </si>
  <si>
    <t>1.16.1.2.2</t>
  </si>
  <si>
    <t>1.16.1.2.3</t>
  </si>
  <si>
    <t>1.16.1.2.4</t>
  </si>
  <si>
    <t>1.16.1.2.5</t>
  </si>
  <si>
    <t>1.16.1.2.6</t>
  </si>
  <si>
    <t>1.16.1.2.7</t>
  </si>
  <si>
    <t>1.16.1.3</t>
  </si>
  <si>
    <t>1.16.1.3.1</t>
  </si>
  <si>
    <t>1.16.1.3.2</t>
  </si>
  <si>
    <t>1.16.1.3.3</t>
  </si>
  <si>
    <t>1.16.1.3.4</t>
  </si>
  <si>
    <t>1.16.1.3.5</t>
  </si>
  <si>
    <t>1.16.1.3.6</t>
  </si>
  <si>
    <t>1.16.1.3.7</t>
  </si>
  <si>
    <t>1.16.1.3.8</t>
  </si>
  <si>
    <t>1.16.1.3.9</t>
  </si>
  <si>
    <t>1.16.1.3.10</t>
  </si>
  <si>
    <t>1.16.1.3.11</t>
  </si>
  <si>
    <t>1.16.1.3.12</t>
  </si>
  <si>
    <t>1.16.1.4.1</t>
  </si>
  <si>
    <t>1.16.1.4</t>
  </si>
  <si>
    <t>1.16.1.4.2</t>
  </si>
  <si>
    <t>1.16.1.5</t>
  </si>
  <si>
    <t>1.17</t>
  </si>
  <si>
    <t>1.17.1</t>
  </si>
  <si>
    <t>1.17.2</t>
  </si>
  <si>
    <t>1.17.2.1</t>
  </si>
  <si>
    <t>1.17.2.2</t>
  </si>
  <si>
    <t>1.17.2.3</t>
  </si>
  <si>
    <t>1.17.2.4</t>
  </si>
  <si>
    <t>1.17.2.5</t>
  </si>
  <si>
    <t>1.17.2.6</t>
  </si>
  <si>
    <t>1.17.3</t>
  </si>
  <si>
    <t>1.17.3.1</t>
  </si>
  <si>
    <t>Fornecimento e assentamento de sistema de revestimento com lâminas fixas em alumínio termolacado tipo "SAPA" ou equivalente,  ref.  MW 309/310, à cor cinza RALL 7015, incluindo estrutura de fixação e suporte, perfis verticais e horizontais, calços, fixações, acessórios, peças de remate e respetivos acessórios necessários à sua montagem e funcionamento, de acordo com as especificações técnicas do fabricante e de acordo com os desenhos de pormenor.</t>
  </si>
  <si>
    <t>Fornecimento e colocação de escadas fixas verticais em alumínio de acesso à cobertura com 6,16 m de altura do último degraus e 7,75 de altura total (com proteções) tipo "equipleva", ref 2011035 H, com saída larga com plataforma Ref. 0054057, com comprimento 950 mm e 1200 mm de desenvolvimento na retaguarda; com porta de segurança; degraus anti-derrapantes; com proteção dorsal; com tampa de fundo com fecho para cadeado; largura de saída em 70 cm e todos os acessórios necessários ao perfeito uso segundo a norma DIN 18799-1; Incluindo fixação às madres da fachada, e pintura cor cinza igual ao revestimento da chapa da fachada. Elaborado em oficina e montado em obra.</t>
  </si>
  <si>
    <t>Fornecimento e aplicação de forra tipo "ALUCOBOND PLUS" ou equivalente 4mm de espessura, composto por duas lâminas de alumínio EN AW -5005-A (ALMg1) de 0,5mm com núcleo mineral reação ao fogo classe B,s1,d0. O acabamento exterior RAL 7015, com filme plástico protetor e chapa interior em bruto (mill finish). Incluindo sub-estrutura e sistema de fixação com ancoragens pontuais, de aço inoxidável AISI 304. Incluindo parte proporcional de cortes, proteção da entrada de água na parte superior e nas esquinas, ombreiras e reentrâncias, realização de encontros e peças especiais, conforme Mapa de Vãos Exteriores e especificações do fabricante.</t>
  </si>
  <si>
    <t>Fornecimento e instalação de sistema de estore interior de rolo tipo "REPRESTOR" ou equivalente, modelo SOMBROLL 8277 de comando de corrente desmultiplicada. Sistema composto por corrente em latão revestido a cromo e esferas com 4,5mm de diâmetro e com distanciamento de 6mm entre elas, embraiagem desmultiplicada com razão de 1: 4, tampão com perno em aço, retráctil e de mola com “ranhura” para evitar desprendimento, tubo de enrolamento em liga de alumínio 47mm de diâmetro e com 3mm de espessura, suportes de fixação em aço com coberturas estéticas em termoplástico com projeção de 70x90mm, terminal de base com 12x42mm em liga alumínio. Tela de sombreamento E-Screen, com uma composição 36% em fibra de vidro e 64% em PVC. Totalmente montado e pronto a funcionar, conforme o descrito no Mapa de Vãos Exteriores. (largura x altura)</t>
  </si>
  <si>
    <t>Fornecimento e instalação de sistema de estore interior tipo "REPRESTOR" ou equivalente, ref.  SOMBROLL 475 com comando eléctrico, com caixa circular com 75 mm de diâmtero e régua base oculta, ambos em liga de alumínio extrudido 6060 T6 UNI 8278, RAL 7015. Equipado com motor do tipo "Elero" ou equivalente, ref. tipo B. Controle dos estores será efectuada através de comando central Aerotec (situado na secretaria) e por comando individuais Variotec interligados por linha BUS. Incluindo sistema de fixação à madre de Facahda, totalmente montado e testado e pronto a funcionar. (larguraxaltura)</t>
  </si>
  <si>
    <t>1.6.2.4</t>
  </si>
  <si>
    <t>1.6.2.5</t>
  </si>
  <si>
    <t>1.11.1.1</t>
  </si>
  <si>
    <t>1.11.1.6</t>
  </si>
  <si>
    <t>Torneira Temporizada de duche tipo  "GROHE" ou equiv.  ref: EUROECO COSMOPOLITAN T 36 268 000.</t>
  </si>
  <si>
    <t>Termoestática encastrável de duche tipo "GROHE" ou equiv. Grohtherm 3000 Cosmopolitan ref: 19567000 + Elemento encastrável tipo "GROHE" ou equiv. Rápido T ref: 35 500 000.</t>
  </si>
  <si>
    <t>Referencia em planta ES.02, com 0,85m de altura (cor cinza igual á cor da parede).</t>
  </si>
  <si>
    <t>Postes Voleibol em Alumínio Branco 110mm com Guincho (1 par), amovíveis.</t>
  </si>
  <si>
    <t>Rede Voleibol SOD Ent. 3mm Comp. FIVB 9,5x1m.</t>
  </si>
  <si>
    <t>Proteção para Poste Voleibol 120mm.</t>
  </si>
  <si>
    <t>Fornecimento e execução de pano interior em alvenaria de 25 cm de espessura, de bloco em betão leve de agregados de argila expandida, 500x200x250, tipo "Artebel" ou equivalente, ref. BLE 25, com marca CE segundo as normas EN 771-3:2003/A1:2005,  para revestir, assente com argamassa de cimento M-10, formação de padieiras através de peças em "U" de cerâmica aligeirada (termoargila), nas quais será colocada a armadura e o betão em obra, incluindo prévia preparação de implantação, nivelação e aprume, assentamento de aros e pré-aros, desperdícios, roturas, esperas, entalhes, pontos singulares e limpeza. Referência em planta PAR_01.</t>
  </si>
  <si>
    <t>Bancada IS M (público), dimensão 2,86x0,50m + 2,86x0,05 + 2,86x0,10m.</t>
  </si>
  <si>
    <t>Bancada IS F (público), dimensão 2,86x0,50m + 2,86x0,05 + 2,86x0,10m.</t>
  </si>
  <si>
    <t>Fornecimento e colocação de isolamento no interior da parede, formado por de lã mineral de  alta densidade com 70kg/m3 e 45 mm de espessura, tipo "Isover" ou equivalente, ref. Arena, segundo EN 13162, a preencher no interior da parede 05, incluindo parte proporcional de cortes do isolamento, devendo ficar estanque a continuidade da lã. A aplicar em parede com referência em planta PAR_05).</t>
  </si>
  <si>
    <t>Fornecimento e colocação de placa de isolamento em topo superior de parede tipo "Knauf" ou equivalente, ref. Polyplac EPS 38, constituída por placa standard de 9,5mm e lâmina de poliestireno expandido aderido com 30mm, incluindo cortes e remates e ainda todos os trabalhos necessários e complementares, de acordo com as especificações do fabricante, devendo ainda ser respeitado os pormenores constantes das peças desenhadas e as indicações dadas nas condições técnicas especiais. A aplicar em fecho do topo de parede PAR_05 e PAR_6a).</t>
  </si>
  <si>
    <t>formação de pendentes: camada de forma em betão leve com 320 Kg/m3, com espessura média de 5 cm; camada separadora sob impermeabilização: geotêxtil de fibras de poliéster (150 g/m²); impermeabilização (contabilizada no capítulo de impermeabilizações); camada separadora sob isolamento: geotêxtil de fibras de poliéster (150 g/m²), de acordo com EN 13252:2000; isolamento térmico (contabilizado no capítulo dos isolamentos); camada separadora sob proteção: geotêxtil de fibras de poliéster (200 g/m²); camada de proteção: lajeta térmica tipo "Grazimac" ou equivalente, ref. Grisol NP2 40/35, dimensão 0,60x0,60x0,065m apoiados sobre suportes, incluindo assentamento, caiamento, cortes, remates e todos os trabalhos preparatórios de assentamento e execução de acordo com o projeto de Águas Pluviais.
Referência em planta E3.</t>
  </si>
  <si>
    <t>com 9 cm de espessura.</t>
  </si>
  <si>
    <t>com 9,5 cm de espessura.</t>
  </si>
  <si>
    <t>ref. PA 25 com Concrete, cor "Cool Grey", ref. 25133500  referência em planta D2.1.</t>
  </si>
  <si>
    <t>ref. PAD 10 com Concrete, cor "Cool Grey", ref. 25133500  referência em planta D2.1.</t>
  </si>
  <si>
    <t>VI09 - dimensão passagem livre 2055x141mm.</t>
  </si>
  <si>
    <t>BAN 01, dimensão (LxAxPm) 1,53x0,85x0,90m.</t>
  </si>
  <si>
    <t xml:space="preserve">Chuveiro de mão "GROHE" ou equiv. Ref. Euphoria 110 Duo ref. 27 220 000 + Suporte de parede  "GROHE" ou equiv.  ref:  27 056 000 + Bicha  "GROHE" ou equiv.  ref: 28 388 000  + Bica  "GROHE" ou equiv.  ref: 27 057 000. </t>
  </si>
  <si>
    <t>PREÇO UNITÁRIO</t>
  </si>
  <si>
    <t>PREÇO TOTAL</t>
  </si>
  <si>
    <t>PREÇO CAPÍTULO</t>
  </si>
  <si>
    <t>1.15.8.1.2</t>
  </si>
  <si>
    <t xml:space="preserve">BAN 03, dimensão 1,47x0,50m + 1,47x0,05m. </t>
  </si>
  <si>
    <t>1.8.4.3</t>
  </si>
  <si>
    <t>Fornecimento e aplicação de sistema auto-alisante de resina de epóxi de cor cinza tipo "weber" ou equivalente,  ref. "weber XP", sobre bancada pré-fabricada em betão, incluindo duas camadas de proteção da superfície com cera acrílica tipo "JohnsonDiversey Taski Jontec Matt" ou equivalente (efeito mate), incluindo todos os trabalhos e acessórios necessários à sua execução e respeitando as indicações do fabricante.</t>
  </si>
  <si>
    <t>Fornecimento e colocação de porta de batente de duas folhas, em estrutura em réguas de madeira segundo norma EN 942, tipo "Vicaima" ou equivalente, interior em aglomerado segundo EN 13986 com revestimento liso em CPL segundo EN 438, orla em madeira revestida a CPL segundo norma EN 438; aro em estrutura em contraplacado denso segundo EN 13986, com perfil de vedação, guarnições retas com sistema de fixação que permite ajustar à espessura da parede, perfil de isolamento e amortecimento da porta, revestimento igual à folha, dobradiças em inox com marcação CE e segundo EN 1935; incluindo batente de pavimento, fechadura e puxador par sobre espelho redondo de aço inoxidável escovado, tudo de acordo com Mapa de Vãos Interiores. Ajuste da folha, fixação das ferragens e ajuste final. Totalmente montada e testada.</t>
  </si>
  <si>
    <t>VI 03 - dimensão passagem livre 2000x1200mm.</t>
  </si>
  <si>
    <t>1.11.1.4.2</t>
  </si>
  <si>
    <t>1.11.1.6.2</t>
  </si>
  <si>
    <t>1.11.1.6.3</t>
  </si>
  <si>
    <t>1.11.1.8</t>
  </si>
  <si>
    <t>1.11.1.8.1</t>
  </si>
  <si>
    <t>1.11.1.8.2</t>
  </si>
  <si>
    <t>BAN 02, dimensão (LxAxPm) 2,60x0,85x1,00m.</t>
  </si>
  <si>
    <t>BAN 03, dimensão (LxAxPm) 1,47x0,90x0,50m.</t>
  </si>
  <si>
    <t>VE02, janela constituída pelo conjunto de (1 folha oscilo-batente) + (1 folha oscilo-batente + 1 folha fixa), dimensão 1,025 x 0,90 + 2,05 x 0,90 m.</t>
  </si>
  <si>
    <t>VE02i, janela constituída pelo conjunto de (1 folha oscilo-batente + 1 folha fixa) + (1 folha oscilo-batente), dimensão 2,05 x 0,90 + 1,025 x 0,90 m.</t>
  </si>
  <si>
    <t>Fornecimento e montagem de conjunto de 4 Mastros cónicos de alumínio para bandeira, standard, de 7 m de comprimento e de 6cm de diâmetro superior e 7,5cm de diâmetro inferior, lacado em cor cinza RAL 7015, fixado a uma base de betão C20/25 (X0(P); D25; S2; Cl 1,0) com base encastrável, incluindo ligações, içagem exterior com batente  e polia de orientação, e todos os acessórios e trabalhos necessários à sua execução, testado e pronto a funcionar.</t>
  </si>
  <si>
    <t>Execução de tratamento e pinturas em tectos interiores em aço com o seguinte sistema de pintura da "CIN": Execução de camada de esmalte sintético, cor branca, acabamento mate, sobre superfície de ferro ou aço, através da aplicação de duas demãos de primário anticorrosivo, como fixador de superfície e protetor antioxidante, com uma espessura mínima da película seca de 45 microns por demão (rendimento: 0,111 l/m²) e duas demãos de acabamento com esmalte sintético à base de resinas alcídicas, com uma espessura mínima da película seca de 35 microns por demão (rendimento: 0,08 l/m²). Inclusive limpeza e preparação da superfície a pintar, através de meios manuais até a deixar sem gorduras, antes de começar a aplicação da 1ª demão de primário.
Referência em planta C6.</t>
  </si>
  <si>
    <t>Fornecimento e montagem de "lettering" em aço inox escovado, com o texto "PAVILHÃO MUNICIPAL INCLUSIVO DE CORTES", tipo de letra "Microsoft JhengHei UI Light", dimensão em altura 40cm e espessura 2mm, a fixar na fachada, conforme peças desenhadas.</t>
  </si>
  <si>
    <t>Fornecimento e montagem de cacifo + banco para vestiário de desporto adaptado, 900mm de profundidade, 1650mm de altura, em fenólico HPL, cor a definir, constituído por cacifo com dupla porta, banco (40cm), prateleira inferior, divisória superior, laterais, estantes, teto, divisão, e fundo perfurado para ventilação de 3 mm de espessura, pés reguláveis de PVC, fechaduras, chaves, placas de numeração, dobradiças anti-vandalismo de aço inoxidável e barras para pendurar de alumínio com cabides anti-deslizantes, incluindo todos os trabalhos e acessórios, conforme peças desenhadas de pormenor. (referência em planta cacifo 1)</t>
  </si>
  <si>
    <t>Fornecimento e montagem de cacifo+banco para vestiário, 500mm de profundidade, 1880mm de altura, em fenólico HPL, cor a definir, constituído por cacifo de porta dupla, banco (30cm), prateleira inferior, laterais, estantes, teto, divisão, e fundo perfurado para ventilação de 3 mm de espessura, pés reguláveis de PVC, fechaduras, chaves, placas de numeração, dobradiças anti-vandalismo de aço inoxidável e barras para pendurar de alumínio com cabides anti-deslizantes, incluindo todos os trabalhos e acessórios, conforme peças desenhadas de pormenor. (referência em planta cacifo 2)</t>
  </si>
  <si>
    <t>1.16.1.6</t>
  </si>
  <si>
    <t xml:space="preserve">Fornecimento de rolo vinílico tipo "Gerflor" ou equivalente, ref. Bateco, com as seguintes dimensões: 30 m comprimento; 1,5 m de largura e 1,5mm de espessura, de cor preta. </t>
  </si>
  <si>
    <t>1.16.1.6.1</t>
  </si>
  <si>
    <t>Fornecimento de Tubo Enrolador em PVC  c/150cm</t>
  </si>
  <si>
    <t>1.16.1.6.2</t>
  </si>
  <si>
    <t>Fornecimento de Cinta Segurança Rolos Velcro 1,80mx40mm</t>
  </si>
  <si>
    <t>1.16.1.6.3</t>
  </si>
  <si>
    <t>Fornecimento de Carro Enrolador Piso Protetor Bateco</t>
  </si>
  <si>
    <t>1.16.1.6.4</t>
  </si>
  <si>
    <t xml:space="preserve">Fornecimento de Carro Transporte / Armazenamento AFF p/8 Rolos </t>
  </si>
  <si>
    <t>MAPA DE QUANTIDADES</t>
  </si>
  <si>
    <t>Fornecimento e instalação de sistema de pavimento desportivo em  madeira de Faia tipo "AFFBLUCHAMPION67" ou equivalente, ref. junckers blubat67, altura total do sistema 67mm, em conformidade com a norma EN 14904 classe A3, constituído por:</t>
  </si>
  <si>
    <t>FUNDAÇÕES E ESTRUTURAS</t>
  </si>
  <si>
    <t>DEMOLIÇÕES</t>
  </si>
  <si>
    <t>2.1.1</t>
  </si>
  <si>
    <t>Demolição de pavimento exterior existente em betão armado até 15cm de espessura, necessária à implantação da obra, com meios manuais, martelo pneumático e equipamento de oxicorte. Incluíndo p/p de limpeza, armazenamento e remoção para reutilização e/ou reciclagem de acordo com o previsto no PPGR do projeto de execução.</t>
  </si>
  <si>
    <t>2.1.2</t>
  </si>
  <si>
    <t>Demolição de vigas de fundação existentes, incluíndo maciços e cabeças de estacas, necessária à implantação de novos elementos de fundação, com meios manuais, martelo pneumático e equipamento de oxicorte. Incluíndo p/p de limpeza, armazenamento e remoção para reutilizaçãoe /ou reciclagem de acordo com o previsto no PPGR do projeto de execução.</t>
  </si>
  <si>
    <t>ml</t>
  </si>
  <si>
    <t>MOVIMENTO DE TERRAS</t>
  </si>
  <si>
    <t>2.2.1</t>
  </si>
  <si>
    <t>Escavação para abertura de caixa do piso térreo e substituição dos solos de apoio da fundação, em solos de qualquer natureza, incluindo entivações, escoramentos.
(Nota: A medição deste artigo não se contempla qualquer empolamento ou sobreescavação.)</t>
  </si>
  <si>
    <t>m3</t>
  </si>
  <si>
    <t>2.2.2</t>
  </si>
  <si>
    <t>Movimento de terras a partir das plataformas de trabalho para execução de elementos de fundação, incluindo trabalhos de escavação em solos de qualquer natureza, regularização de fundos,  entivações, empolamento e remoção para reutilização e/ou reciclagem de acordo com o previsto no PPGR do projeto de execução dos produtos sobrantes.
(Nota: Neste artigo deve-se contemplar a reposição de terras de encontro aos elementos de fundação após betonagem. A medição deste artigo é feita em correspondência direta com o volume de betão, não se contemplando qualquer empolamento ou sobreescavação.)</t>
  </si>
  <si>
    <t>2.2.3</t>
  </si>
  <si>
    <t>Escavação para abertura de caixa para implantação da câmara de protecção do depósito de gás em solos de qualquer natureza, incluindo entivações, escoramentos.
(Nota: Neste artigo deve-se contemplar a reposição de terras de encontro aos elementos de betão armado após betonagem. A medição deste artigo contempla uma sobreescavação de 50cm; Não contempla qualquer empolamento.)</t>
  </si>
  <si>
    <t>2.2.4</t>
  </si>
  <si>
    <t xml:space="preserve">Enchimento de câmara do depósito de gás, com areia de 0 a 5 mm de diâmetro e compactação em camadas sucessivas de 20 cm de espessura máxima com placa vibratória de condução manual.
</t>
  </si>
  <si>
    <t>BETÃO EM FUNDAÇÕES</t>
  </si>
  <si>
    <t>Execução de estacas moldadas "in situ",  em betão NP EN 206-1: C30/37; XC2(P); Cl 0,4; D15; S5, fabricado em central e betonagem com grua; Aço A500NR, diâmetros 40 cm, e 10 m de profundidade média, ou até encontrar rocha ou camadas duras de terreno. Incluíndo equipamento mobilizado, montagem de meios, furações, corte, armaduras, saneamento de cabeça de estacas, etc., e todos os trabalhos necessários e complementares, incluindo ensaios sónicos.</t>
  </si>
  <si>
    <t>2.3.1.1</t>
  </si>
  <si>
    <t>Diâmetro de 400mm com 10m de altura média.</t>
  </si>
  <si>
    <t>Fornecimento e aplicação de camada de betão de limpeza e nivelamento da base da fundação, de 5 cm de espessura, em betão EN 206-1: C16/20; X0(P); Cl 1.0; D15; S2, no fundo da escavação previamente realizada.
Inclui: Marcação, colocação de pontos e/ou formação de mestras, betonagem e compactação do betão, remate e nivelamento do betão.</t>
  </si>
  <si>
    <t>Fornecimento e colocação de betão armado NP EN 206-1: C30/37; XC2(P); Cl 0,4; D20; S3, com aditivo hidrófugo, fabricado em central e betonagem com grua; Aço A500NR.
Inclui: Cofragem, descofragem, colocação de armaduras de arranque dos pilares. Colocação de separadores e fixação das armadura. Colocação de negativos. Betonagem e compactação do betão. Coroamento e nivelamento. Impermeabilização de elementos enterrados e em contacto com terras com tinta betuminosa do tipo  "Inertol F" da "SIKA", ou equivalente.</t>
  </si>
  <si>
    <t>2.3.3.1</t>
  </si>
  <si>
    <t>Maciços de estacas.</t>
  </si>
  <si>
    <t>2.3.3.2</t>
  </si>
  <si>
    <t>Vigas de fundação e de equilíbrio.</t>
  </si>
  <si>
    <t>2.3.3.3</t>
  </si>
  <si>
    <t>Plintos.</t>
  </si>
  <si>
    <t>2.3.3.4</t>
  </si>
  <si>
    <t>Câmara do depósito de gás.</t>
  </si>
  <si>
    <t>2.3.3.5</t>
  </si>
  <si>
    <t>Maciço de apoio do depósito de gás.</t>
  </si>
  <si>
    <t>2.3.4</t>
  </si>
  <si>
    <t>Execução de pavimento térreo constituído por geotêxtil de reforço e separação em polipropileno com 220g/m2, assente sobre solo de fundação devidamente compactado, base granulométrica constituída por material britado de granulometria extensa com espessura de 0,20m após a compactação, camada de betão de limpeza com 5 cm de espessura executada sobre folha de polietileno dupla de baixa densidade com 0.20m de sobreposição, emulsão betuminosa, tela asfáltica de 4 Kg/m² com feltro de poliéster de 150 g/m2 e laje térrea em betão C25/30 - XC2 hidrófugo com espessura de 0,15m, reforçado com fibras metálicas metálicas tipo "Dramix 3D6560BG " ou equivalente à taxa de 15 kg/m³, e fibras de polipropileno do tipo "Fibril 12F" ou equivalente na dosagem de 500 g/m³, incluindo juntas de isolamento em torno de elementos estruturais e juntas de dilatação, reforço em torno de reservas, juntas de retração, tudo de acordo com o projeto e condições técnicas especiais.</t>
  </si>
  <si>
    <t>2.3.5</t>
  </si>
  <si>
    <t>Execução de laje de fundação constituída por geotêxtil de reforço e separação em polipropileno com 220g/m2, assente sobre solo de fundação devidamente compactado, base granulométrica constituída por material britado de granulometria extensa com espessura de 0,20m após a compactação, camada de betão de limpeza com 5 cm de espessura executada sobre folha de polietileno dupla de baixa densidade com 0.20m de sobreposição, emulsão betuminosa, tela asfáltica de 4 Kg/m² com feltro de poliéster de 150 g/m2 e laje de fundação em betão C30/37 - XC2 hidrófugo com espessura de 0,20m, reforçado aço A500 NR, incluindo juntas de isolamento em torno de elementos estruturais e juntas de dilatação, reforço em torno de reservas, juntas de retração, tudo de acordo com o projeto e condições técnicas especiais.</t>
  </si>
  <si>
    <t>2.3.6</t>
  </si>
  <si>
    <t>Execução de laje de fundação constituída por geotêxtil de reforço e separação em polipropileno com 220g/m2, assente sobre solo de fundação devidamente compactado, base granulométrica constituída por material britado de granulometria extensa com espessura de 0,20m após a compactação, camada de betão de limpeza com 5 cm de espessura executada sobre folha de polietileno dupla de baixa densidade com 0.20m de sobreposição, e laje de fundação em betão C30/37 - XC2 hidrófugo com espessura de 0,20m, reforçado aço A500 NR, incluindo juntas de isolamento em torno de elementos estruturais e juntas de dilatação, reforço em torno de reservas, juntas de retração, tudo de acordo com o projeto e condições técnicas especiais.</t>
  </si>
  <si>
    <t>2.4.</t>
  </si>
  <si>
    <t>BETÃO EM ELEVAÇÃO</t>
  </si>
  <si>
    <t>Fornecimento e colocação de betão armado betão armado NP EN 206-1: C30/37; XC3(P); Cl 0,4; D20; S3, fabricado em central, e betonagem com bomba; Aço A500 NR SD.
Inclui: Cofragem e descofragem. Marcação. Colocação das armaduras com separadores homologados. Betonagem e compactação do betão. Reparação de defeitos superficiais.</t>
  </si>
  <si>
    <t>2.4.1.1</t>
  </si>
  <si>
    <t>Pilares.</t>
  </si>
  <si>
    <t>2.4.1.2</t>
  </si>
  <si>
    <t>Paredes e muros.</t>
  </si>
  <si>
    <t>2.4.1.3</t>
  </si>
  <si>
    <t>Escadas.</t>
  </si>
  <si>
    <t>2.4.1.4</t>
  </si>
  <si>
    <t>Vigas.</t>
  </si>
  <si>
    <t>2.4.1.5</t>
  </si>
  <si>
    <t>Platibandas.</t>
  </si>
  <si>
    <t>2.4.2</t>
  </si>
  <si>
    <t>Fornecimento e colocação de betão simples NP EN 206-1: C30/37; XC3(P); Cl 0,4; D15; S3, fabricado em central em degraus de escadas.
Inclui: Cofragem e descofragem. Marcação. Colocação das armaduras com separadores homologados. Betonagem e compactação do betão. Reparação de defeitos superficiais.</t>
  </si>
  <si>
    <t>2.4.3</t>
  </si>
  <si>
    <t>Fornecimento e aplicação de lajes mistas de 12 cm de altura, com chapas nervuradas colaborantes de aço galvanizado do tipo Haircol 59S com 075mm de espessura, e betão armado NP EN 206-1: C30/37; XC3(P); Cl 0,4; D20; S3 fabricado em central e aço A500 NR SD. Inclusive p/p de remates perimetrais e de consolas, realizados à base de peças angulares de chapa de aço galvanizado; formação de aberturas e reforços adicionais; fixações das chapas, conectores, e escoramento nas zonas onde seja necessário segundo as indicações do fabricante. Reparação de defeitos superficiais. Incluí todos os trabalhos conforme peças desenhadas e condições técnicas especiais.</t>
  </si>
  <si>
    <t>BETÃO PRÉ-FABRICADO</t>
  </si>
  <si>
    <t>Fabrico, transporte e montagem de elementos estruturais em betão armado, pré-fabricado do tipo VIGOBLOCO ou equivalente:</t>
  </si>
  <si>
    <t>2.5.1.1</t>
  </si>
  <si>
    <t>módulos da bancada interior com cobertor de 90cm e espelho de 45cm, com acabamento liso em molde metálico.</t>
  </si>
  <si>
    <t>2.5.1.2</t>
  </si>
  <si>
    <t>módulos da bancada interior com cobertor de 90cm, com acabamento liso em molde metálico.</t>
  </si>
  <si>
    <t>2.5.1.3</t>
  </si>
  <si>
    <t>módulos da bancada exterior com cobertor de 80cm e espelho de 40cm, com acabamento liso em molde metálico e pintura de proteção com verniz incolor tipo "Sika Proteção Betão" ou equivalente.</t>
  </si>
  <si>
    <t>2.5.1.4</t>
  </si>
  <si>
    <t>módulos da bancada exterior com cobertor de 30cm e espelho de 40cm, com acabamento liso em molde metálico e pintura de proteção com verniz incolor tipo "Sika Proteção Betão" ou equivalente.</t>
  </si>
  <si>
    <t>2.5.1.5</t>
  </si>
  <si>
    <t>módulos da bancada exterior com cobertor de 45cm, com acabamento liso em molde metálico e pintura de proteção com verniz incolor tipo "Sika Proteção Betão" ou equivalente.</t>
  </si>
  <si>
    <t>2.5.1.6</t>
  </si>
  <si>
    <t>módulos de degraus da bancada interior com 100x60x15cm, com acabamento liso em molde metálico.</t>
  </si>
  <si>
    <t>2.5.1.7</t>
  </si>
  <si>
    <t>módulos de degraus da bancada interior com 100x30x15cm, com acabamento liso em molde metálico.</t>
  </si>
  <si>
    <t>ESTRUTURA METÁLICA</t>
  </si>
  <si>
    <t>Aprovisionamento, fabrico e montagem de perfis metálicos, incluíndo controlo de qualidade, remoção de sujidades e decapagem manual, grau St 2 1/2, preparação e regularização da superfície, execução e materiais de todas as ligações aparafusadas, soldadas e a elementos de betão, incluindo chapas; tratamento anticorrosivo, pintura intumescente  EI60, e pintura de acabamento com RAL de acordo com o projeto de arquitetura.</t>
  </si>
  <si>
    <t>2.6.1.1</t>
  </si>
  <si>
    <t>HEA240 - S275 JR</t>
  </si>
  <si>
    <t>kg</t>
  </si>
  <si>
    <t>2.6.1.2</t>
  </si>
  <si>
    <t>IPE 120 - S275 JR</t>
  </si>
  <si>
    <t>2.6.1.3</t>
  </si>
  <si>
    <t>IPE 160 - S275 JR</t>
  </si>
  <si>
    <t>2.6.1.4</t>
  </si>
  <si>
    <t>IPE 200 - S275 JR</t>
  </si>
  <si>
    <t>2.6.1.5</t>
  </si>
  <si>
    <t>IPE 240 - S275 JR</t>
  </si>
  <si>
    <t>2.6.1.6</t>
  </si>
  <si>
    <t>IPE 300 - S275 JR</t>
  </si>
  <si>
    <t>2.6.1.7</t>
  </si>
  <si>
    <t>UNP120 - S275 JR</t>
  </si>
  <si>
    <t>2.6.1.8</t>
  </si>
  <si>
    <t>UNP160 - S275 JR</t>
  </si>
  <si>
    <t>2.6.1.9</t>
  </si>
  <si>
    <t>RHS 90X50X4 - S275 JOH</t>
  </si>
  <si>
    <t>2.6.1.10</t>
  </si>
  <si>
    <t>RHS 140x80x4 - S275 JOH</t>
  </si>
  <si>
    <t>2.6.1.11</t>
  </si>
  <si>
    <t>RHS 140x80x5 - S275 JOH</t>
  </si>
  <si>
    <t>2.6.1.12</t>
  </si>
  <si>
    <t>CHS 76.1x3.2 - S275 JOH</t>
  </si>
  <si>
    <t>2.6.1.13</t>
  </si>
  <si>
    <t>RHS 150x100x4 - S275 JOH</t>
  </si>
  <si>
    <t>2.6.1.14</t>
  </si>
  <si>
    <t>SHS 100x4 - S275 JOH</t>
  </si>
  <si>
    <t>2.6.1.15</t>
  </si>
  <si>
    <t>Diagonais CHS 88.9x5  - S275 JOH</t>
  </si>
  <si>
    <t>2.6.1.16</t>
  </si>
  <si>
    <t>Diagonais R20</t>
  </si>
  <si>
    <t>2.6.1.17</t>
  </si>
  <si>
    <t>Diagonais R16</t>
  </si>
  <si>
    <t>Aprovisionamento, fabrico e montagem de perfis metálicos enformados, incluindo controlo de qualidade, execução e materiais de todas as ligações aparafusadas, soldadas e a elementos de betão, incluindo chapas e tratamento anticorrosivo.</t>
  </si>
  <si>
    <t>2.6.2.1</t>
  </si>
  <si>
    <t>Madres CF-200x3.0 S280GD</t>
  </si>
  <si>
    <t>2.6.2.2</t>
  </si>
  <si>
    <t>Madres CF-160x3.0 S280GD</t>
  </si>
  <si>
    <t>2.6.2.3</t>
  </si>
  <si>
    <t>Madres CF-100x2.5 S280GD</t>
  </si>
  <si>
    <t>INSTALAÇÕES E EQUIPAMENTOS DE ÁGUAS E ESGOTOS</t>
  </si>
  <si>
    <t>3.1</t>
  </si>
  <si>
    <t xml:space="preserve"> REDE DE ABASTECIMENTO DE ÁGUA E COMBATE A INCÊNDIO</t>
  </si>
  <si>
    <t>3.1.1</t>
  </si>
  <si>
    <t>Ligação à Rede Pública</t>
  </si>
  <si>
    <t>3.1.1.1</t>
  </si>
  <si>
    <t>Fornecimento e instalação de contador de água volumétrico regulamentar e calibrado em nicho próprio, conforme especificação da entidade gestora do serviço público,  incluindo contador, válvula de seccionamento para selagem pela entidade gestora, válvula de corte geral de segurança, manómetro, todos os trabalhos e acessórios necessários á sua perfeita implantação e fixação e demais materiais.</t>
  </si>
  <si>
    <t>3.1.1.1.1</t>
  </si>
  <si>
    <t>Contador Abastecimento Pavilhão</t>
  </si>
  <si>
    <t>3.1.1.1.2</t>
  </si>
  <si>
    <t>Contador RIA Pavilhão</t>
  </si>
  <si>
    <t>3.1.1.1.3</t>
  </si>
  <si>
    <t>Contador Abastecimento Espaço Comercial 1</t>
  </si>
  <si>
    <t>3.1.1.1.4</t>
  </si>
  <si>
    <t>Contador Abastecimento Espaço Comercial 2</t>
  </si>
  <si>
    <t>3.1.1.1.5</t>
  </si>
  <si>
    <t>Contador Abastecimento Espaço Comercial 3</t>
  </si>
  <si>
    <t>3.1.1.2</t>
  </si>
  <si>
    <t>Trabalhos de construção civil do nicho dos contadores de água, incluindo furações, porta e fecho aprovados pela entidade gestora, trabalhos menores de tubagens, todos os acessórios e demais trabalhos necessários à perfeita implantação e fixação de todos os dispositivos, de acordo com as peças desenhadas.</t>
  </si>
  <si>
    <t>3.1.1.3</t>
  </si>
  <si>
    <t>Execução da ligação á rede pública, de acordo com indicação da entidade gestora,  incluindo tubagem, todos os trabalhos de abertura e tapamento de valas, entivação, levantamento e reposição de pavimentos iguais aos existentes, etc. Consideram-se neste artigo as ligações completas ás condutas existentes para entrada em funcionamento do sistema, conforme peças escritas e desenhadas, e trabalhos imprevistos de ligação.</t>
  </si>
  <si>
    <t>3.1.1.3.1</t>
  </si>
  <si>
    <t>Ramal de ligação para as redes de abastecimento</t>
  </si>
  <si>
    <t>3.1.1.3.2</t>
  </si>
  <si>
    <t>Ramal de ligação para a Rede de Incêndio Armada</t>
  </si>
  <si>
    <t>3.1.1.4</t>
  </si>
  <si>
    <t xml:space="preserve"> Execução da ligação da rede pública ao marco de incêndio incluindo tubagem, todos os trabalhos de abertura e tapamento de valas, entivação, etc. Consideram-se neste artigo as ligações completas às condutas existentes para entrada em funcionamento do sistema, conforme peças escritas e desenhadas, e trabalhos imprevistos de ligação.</t>
  </si>
  <si>
    <t>3.1.2</t>
  </si>
  <si>
    <t>Rede Interiores - Tubagens</t>
  </si>
  <si>
    <t>3.1.2.1</t>
  </si>
  <si>
    <t>Fornecimento e assentamento de tubagem multicamada PE-Xc/AL/PE-Xc sistema pressfitting, em rede interior de abastecimento de água fria, com acessórios press sintéticos(PVDF) da mesma marca, incluindo abertura e fecho de roços, montagem embebida em paredes ou quando necessário à vista, suspensa, em courettes ,  ensaiada e pronta a funcionar nos seguintes diâmetros tudo de acordo com peças desenhadas e peças escritas (utilizar o imediatamente superior em caso de diferença):</t>
  </si>
  <si>
    <t>3.1.2.1.1</t>
  </si>
  <si>
    <t xml:space="preserve">Ø 16 mm </t>
  </si>
  <si>
    <t>3.1.2.1.2</t>
  </si>
  <si>
    <t>Ø 18 mm</t>
  </si>
  <si>
    <t>3.1.2.1.3</t>
  </si>
  <si>
    <t>Ø 20 mm</t>
  </si>
  <si>
    <t>3.1.2.1.4</t>
  </si>
  <si>
    <t>Ø 25 mm</t>
  </si>
  <si>
    <t>3.1.2.1.5</t>
  </si>
  <si>
    <t>Ø 32 mm</t>
  </si>
  <si>
    <t>3.1.2.1.6</t>
  </si>
  <si>
    <t>Ø 40 mm</t>
  </si>
  <si>
    <t>3.1.2.1.7</t>
  </si>
  <si>
    <t>Ø 50 mm</t>
  </si>
  <si>
    <t>3.1.2.1.8</t>
  </si>
  <si>
    <t>Ø 63 mm</t>
  </si>
  <si>
    <t>3.1.2.2</t>
  </si>
  <si>
    <t>Fornecimento e assentamento de tubagem multicamada PE-Xc/AL/PE-Xc sistema pressfitting, em rede de abastecimento de água quente, com acessórios press sintéticos(PVDF) da mesma marca, incluindo abertura e fecho de roços, montagem embebida em paredes ou quando necessário à vista, suspensa, em courettes ,  ensaiada e pronta a funcionar nos seguintes diâmetros tudo de acordo com peças desenhadas e peças escritas (utilizar o imediatamente superior em caso de diferença):</t>
  </si>
  <si>
    <t>3.1.2.2.1</t>
  </si>
  <si>
    <t>3.1.2.2.2</t>
  </si>
  <si>
    <t xml:space="preserve">Ø 18 mm </t>
  </si>
  <si>
    <t>3.1.2.2.3</t>
  </si>
  <si>
    <t xml:space="preserve">Ø 20 mm </t>
  </si>
  <si>
    <t>3.1.2.2.4</t>
  </si>
  <si>
    <t xml:space="preserve">Ø 32 mm </t>
  </si>
  <si>
    <t>3.1.2.2.5</t>
  </si>
  <si>
    <t xml:space="preserve">Ø 40 mm </t>
  </si>
  <si>
    <t>3.1.2.2.6</t>
  </si>
  <si>
    <t xml:space="preserve">Ø 50 mm </t>
  </si>
  <si>
    <t>3.1.2.3</t>
  </si>
  <si>
    <t>Fornecimento e assentamento de tubagem multicamada PE-Xc/AL/PE-Xc sistema pressfitting, em rede de abastecimento de água misturada, com acessórios press sintéticos(PVDF) da mesma marca, incluindo abertura e fecho de roços, montagem embebida em paredes ou quando necessário à vista, suspensa, em courettes ,  ensaiada e pronta a funcionar nos seguintes diâmetros tudo de acordo com peças desenhadas e peças escritas (utilizar o imediatamente superior em caso de diferença):</t>
  </si>
  <si>
    <t>3.1.2.3.1</t>
  </si>
  <si>
    <t>3.1.2.3.2</t>
  </si>
  <si>
    <t xml:space="preserve">Ø 25 mm </t>
  </si>
  <si>
    <t>3.1.2.3.3</t>
  </si>
  <si>
    <t>3.1.2.4</t>
  </si>
  <si>
    <t>Fornecimento e assentamento de tubagem multicamada PE-Xc/AL/PE-Xc sistema pressfitting, em rede de retorno, com acessórios press sintéticos(PVDF) da mesma marca, incluindo abertura e fecho de roços, montagem embebida em paredes ou quando necessário à vista, suspensa, em courettes ,  ensaiada e pronta a funcionar nos seguintes diâmetros tudo de acordo com peças desenhadas e peças escritas (utilizar o imediatamente superior em caso de diferença):</t>
  </si>
  <si>
    <t>3.1.2.4.1</t>
  </si>
  <si>
    <t>3.1.2.4.2</t>
  </si>
  <si>
    <t>3.1.2.4.3</t>
  </si>
  <si>
    <t>3.1.2.4.4</t>
  </si>
  <si>
    <t>3.1.3</t>
  </si>
  <si>
    <t>Redes Interiores - Acessórios e Equipamentos</t>
  </si>
  <si>
    <t>3.1.3.1</t>
  </si>
  <si>
    <t>Fornecimento e montagem de válvulas de seccionamento do tipo "Pressfitting", para tubagem multicamada, incluindo adaptadores e uniões apropriadas, devidamente assentes e prontas a funcionar na rede de abastecimento de água fria.</t>
  </si>
  <si>
    <t>3.1.3.1.1</t>
  </si>
  <si>
    <t>3.1.3.1.2</t>
  </si>
  <si>
    <t>3.1.3.1.3</t>
  </si>
  <si>
    <t>3.1.3.1.4</t>
  </si>
  <si>
    <t>3.1.3.1.5</t>
  </si>
  <si>
    <t>3.1.3.1.6</t>
  </si>
  <si>
    <t>3.1.3.1.7</t>
  </si>
  <si>
    <t>3.1.3.2</t>
  </si>
  <si>
    <t>Fornecimento e montagem de válvulas de seccionamento do tipo "Pressfitting", para tubagem multicamada, incluindo adaptadores e uniões apropriadas, devidamente assentes e prontas a funcionar na rede de abastecimento de água quente e rede de retorno.</t>
  </si>
  <si>
    <t>3.1.3.2.1</t>
  </si>
  <si>
    <t>3.1.3.2.2</t>
  </si>
  <si>
    <t>3.1.3.2.3</t>
  </si>
  <si>
    <t>3.1.3.2.4</t>
  </si>
  <si>
    <t>3.1.3.3</t>
  </si>
  <si>
    <t>Fornecimento e montagem de válvulas de regulação do tipo "Pressfitting",para tubagem multicamada, incluindo adaptadores e uniões apropriadas, montadas de acordo com as peças desenhadas e escritas.</t>
  </si>
  <si>
    <t>3.1.3.3.1</t>
  </si>
  <si>
    <t>Ø 16 mm</t>
  </si>
  <si>
    <t>3.1.3.3.2</t>
  </si>
  <si>
    <t>3.1.3.4</t>
  </si>
  <si>
    <t>Fornecimento e montagem de válvulas de retenção com corpo sede e obturador, para tubagem multicamada do tipo "Pressfitting", incluindo adaptadores e uniões apropriadas, montadas de acordo com as peças desenhadas e escritas.</t>
  </si>
  <si>
    <t>3.1.3.4.1</t>
  </si>
  <si>
    <t>3.1.3.4.2</t>
  </si>
  <si>
    <t>3.1.3.4.3</t>
  </si>
  <si>
    <t>3.1.3.5</t>
  </si>
  <si>
    <t>Fornecimento e montagem de purgadores automáticos em latão do tipo "Pressfitting", antecedidas de respetiva válvula de seccionamento, incluindo adaptadores e uniões apropriadas, montadas de acordo com as peças desenhadas e escritas.</t>
  </si>
  <si>
    <t>3.1.3.5.1</t>
  </si>
  <si>
    <t>3.1.3.5.2</t>
  </si>
  <si>
    <t>3.1.3.6</t>
  </si>
  <si>
    <r>
      <t>Fornecimento e instalação de </t>
    </r>
    <r>
      <rPr>
        <sz val="10"/>
        <color rgb="FF000000"/>
        <rFont val="Arial"/>
        <family val="2"/>
      </rPr>
      <t>válvula misturadora termostática de 3 vias (Entradas de água: 1/14"), tipo "Grohtherm XL" ou equivalente, com ajuste da saída de água. Incluindo adaptadores e uniões apropriadas, elementos de montagem e outros acessórios necessários para o seu correto funcionamento. Totalmente montada, ligada e testada.</t>
    </r>
  </si>
  <si>
    <t>3.1.3.7</t>
  </si>
  <si>
    <t>Fornecimento e montagem de torneiras de esquadria, na rede de abastecimento de água fria e quente, devidamente assentes e prontas a funcionar, incluindo todos os acessórios e trabalhos necessários à sua perfeita implantação nos diâmetros de:</t>
  </si>
  <si>
    <t>3.1.3.7.1</t>
  </si>
  <si>
    <t>Nas alimentações aos lavatórios com Ø 16 mm</t>
  </si>
  <si>
    <t>3.1.3.7.2</t>
  </si>
  <si>
    <t>Na alimentação a pia lava-loiça com Ø 18 mm</t>
  </si>
  <si>
    <t>3.1.3.7.3</t>
  </si>
  <si>
    <t>Na alimentação a máquina de lavar loiça com Ø 18 mm</t>
  </si>
  <si>
    <t>3.1.3.8</t>
  </si>
  <si>
    <t>Fornecimento e montagem de juntas de transição de materiais, incluindo a caixa para armazenamento, todos os acessórios e fixações necessárias, devidamente montadas e prontas a funcionar, nos seguintes diâmetros:</t>
  </si>
  <si>
    <t>3.1.3.8.1</t>
  </si>
  <si>
    <t>PVC-U PN10 DN 63mm/ Multicamadas DN 63mm</t>
  </si>
  <si>
    <t>3.1.3.9</t>
  </si>
  <si>
    <t>Fornecimento e instalação de esquentador elétrico instantâneo para pia lava-loiça, mural vertical, ajuste automático de temperatura em função do caudal. Incluindo  suporte e ancoragens de fixação, ligações, válvulas de corte e todos os trabalhos necessários ao seu correto funcionamento. Totalmente montado, ligado e testado.</t>
  </si>
  <si>
    <t>3.1.4</t>
  </si>
  <si>
    <t>Rede Exterior - Tubagens</t>
  </si>
  <si>
    <t>3.1.4.1</t>
  </si>
  <si>
    <t>Fornecimento e montagem de tubagem em PVC-U PN10, de ligação do contador á boca de rega, incluindo  sistema de ligação entre tubos ,junta autoblocante com anilha de estanquidade, fixação, acessórios, abertura e fecho de valas, proteção metálica antichoque, e todos os trabalhos necessários à sua perfeita execução,  no seguinte diâmetro:</t>
  </si>
  <si>
    <t>3.1.4.1.1</t>
  </si>
  <si>
    <t>DN 40 mm</t>
  </si>
  <si>
    <t>3.1.5</t>
  </si>
  <si>
    <t>Rede Exterior - Acessórios e Equipamentos</t>
  </si>
  <si>
    <t>3.1.5.1</t>
  </si>
  <si>
    <t>Fornecimento e montagem de junta de transição de materiais, incluindo a caixa para armazenamento, todos os acessórios e fixações necessárias, devidamente montadas e prontas a funcionar, nos seguintes diâmetros:</t>
  </si>
  <si>
    <t>3.1.5.1.1</t>
  </si>
  <si>
    <t xml:space="preserve"> Multicamadas DN 50mm / PVC-U PN10 DN 40mm</t>
  </si>
  <si>
    <t>3.1.5.2</t>
  </si>
  <si>
    <t xml:space="preserve"> Fornecimento e aplicação de boca de rega, formada por corpo e tampa de ferro fundido com fechadura de secção quadrada, abraçadeira de entrada, válvula de corte e racor de saída roscado macho, incluindo todos os acessórios e trabalhos necessários e ligações à rede de abastecimento.</t>
  </si>
  <si>
    <t>3.1.6</t>
  </si>
  <si>
    <t>Rede de Incêndio Armada - Tubagens</t>
  </si>
  <si>
    <t>3.1.6.1</t>
  </si>
  <si>
    <t>Fornecimento e instalação de canalização em aço galvanizado, da série média (conforme normas aplicáveis: NP EN 10255 e NP EN 10240), incluindo suportes, uniões, acessórios e pintura na cor RAL 3000.</t>
  </si>
  <si>
    <t>3.1.6.1.1</t>
  </si>
  <si>
    <t>Ø 1 1/2''</t>
  </si>
  <si>
    <t>3.1.6.1.2</t>
  </si>
  <si>
    <t>Ø 2''</t>
  </si>
  <si>
    <t>3.1.6.1.3</t>
  </si>
  <si>
    <t>Ø 2 1/2''</t>
  </si>
  <si>
    <t>3.1.6.1.4</t>
  </si>
  <si>
    <t>Ø 3''</t>
  </si>
  <si>
    <t>3.1.7</t>
  </si>
  <si>
    <t>Rede de Incêndio Armada - Acessórios e Equipamentos</t>
  </si>
  <si>
    <t>3.1.7.1</t>
  </si>
  <si>
    <t>3.1.7.1.1</t>
  </si>
  <si>
    <t>PVC-U PN10 DN 63mm/ Aço Galvanizado Ø 3''</t>
  </si>
  <si>
    <t>3.1.7.2</t>
  </si>
  <si>
    <t>Fornecimento e instalação de válvula de corte ranhurada em ferro fundido, para tubagem em aço galvanizado, devidamente montada e pronta a funcionar e incluindo adaptadores e uniões apropriadas.</t>
  </si>
  <si>
    <t>3.1.7.2.1</t>
  </si>
  <si>
    <t>DN 80 mm ( Ø 3'')</t>
  </si>
  <si>
    <t>3.1.7.3</t>
  </si>
  <si>
    <t>Fornecimento e instalação de válvula de retenção ranhurada em ferro fundido, para tubagem em aço galvanizado, devidamente montada e pronta a funcionar e incluindo adaptadores e uniões apropriadas.</t>
  </si>
  <si>
    <t>3.1.7.3.1</t>
  </si>
  <si>
    <t>3.1.7.4</t>
  </si>
  <si>
    <t>Fornecimento e instalação de boca de incêndio armada tipo carretel K64 e DN 25mm (com marcação CE obrigatória e em conformidade com a NP EN 671-1), com tambor basculante, mangueira em borracha semi-rígida (de acordo com a EN 694:2001) de 25 metros de comprimento, agulheta de 3 posições, válvula de corte manual/automática  e manómetro, incluindo todos os trabalhos, necessários para a sua implantação. Inclui ainda a instalação do conjunto dentro de amário S.I. de proteção normalizada, em chapa de aço tratada e pinada, com compartimento para extintor a aprovar pela arquitetura/SCI, porta com vedante especial de borracha e sinalização respetiva.</t>
  </si>
  <si>
    <t>3.1.7.5</t>
  </si>
  <si>
    <t>Fornecimento e instalação de extintor de incêndio de pó quimico ABC de 6 Kg (com marcação CE obrigatória e em conformidade com a NP EN 1866-1), em armário de carretel ou em armário/fixação própria,  incluíndo fornecimento de todos os materiais, sinalização respetiva e trabalhos acessórios necessários á sua correta instalação.</t>
  </si>
  <si>
    <t>3.1.7.6</t>
  </si>
  <si>
    <t>Fornecimento e aplicação de manta ignífuga  (em conformidade com a NP EN 1869)  com as seguintes dimensões: 180x100 cm. Incluindo sinalização respetiva e todos os materiais e trabalhos necessários á sua correta instalação</t>
  </si>
  <si>
    <t>3.1.8</t>
  </si>
  <si>
    <t xml:space="preserve">Hidrantes Exteriores </t>
  </si>
  <si>
    <t>3.1.8.1</t>
  </si>
  <si>
    <t>Fornecimento e instalação de marco de incêndio (com marcação CE obrigatória e em conformidade com a  NP EN 14834 e a EN 1074-6) do tipo homolgado pelo serviço de bombeiros da região, com alimentação em DN100mm e três saídas , incluindo maciços de fixação, válvula de corte com boca chave (normalmente aberta), e todos os restantes materiais e trabalhos necessários à sua correta instalação e funcionamento.</t>
  </si>
  <si>
    <t>3.1.9</t>
  </si>
  <si>
    <t>Diversos</t>
  </si>
  <si>
    <t>3.1.9.1</t>
  </si>
  <si>
    <t>Execução de compilação técnica incluindo reúnião de todos os documentos relativas a materiais, equipamentos, sistemas e respetivos dispositivos instalados em obra, bem como de referências de  condicionantes decorrentes da execução da mesma, compiladas em documento técnico para apoio de futuras intervenções no edifício.</t>
  </si>
  <si>
    <t>3.1.9.2</t>
  </si>
  <si>
    <t>Apoio de construção civil de apoio a todas as especialidades.</t>
  </si>
  <si>
    <t>3.1.9.3</t>
  </si>
  <si>
    <t>Verificações e ensaios.</t>
  </si>
  <si>
    <t>3.1.9.4</t>
  </si>
  <si>
    <t>Execução de telas finais, incluindo esquemas de princípio dos equipamentos e instrução do pessoal e conservação dentro do prazo de garantia.</t>
  </si>
  <si>
    <t>REDE DE DRENAGEM DE ÁGUAS RESIDUAIS DOMÉSTICAS</t>
  </si>
  <si>
    <t>TUBAGENS</t>
  </si>
  <si>
    <t xml:space="preserve">Fazem parte integrante deste item todos os trabalhos de movimentos de terras que se descrevem: </t>
  </si>
  <si>
    <t>a) Abertura de valas para assentamento de coletores e câmaras de visita em terreno de qualquer natureza, incluindo todos os trabalhos necessários e a remoção, transporte e espalhamento para reutilização e/ou reciclagem prevista no PPGR ou depósito provisório dos produtos sobrantes incluindo empolamento, e eventual indemnização por depósito.</t>
  </si>
  <si>
    <t>b) Aterro em proteção envolvente das tubagens com areia ou saibro, até 0,20m acima do seu extradorso, incluindo regularização do fundo das valas e almofada de assentamento com 0,10m de espessura média.</t>
  </si>
  <si>
    <t>c) Enchimento das valas com areia por camadas de 0,20m de espessura, incluindo  compactação conforme peças desenhadas e escritas.</t>
  </si>
  <si>
    <t>Fornecimento e montagem de tubagem em PVC-U Série B/BD, para  ligações a pontos de esgoto em ramais de descarga, embutidos nas paredes e pavimentos, incluindo abertura e fecho de roços, assentamento, acessórios e ensaios, pronto a funcionar, nos seguintes diâmetros:</t>
  </si>
  <si>
    <t>3.2.1.1.1</t>
  </si>
  <si>
    <t>Ø 50</t>
  </si>
  <si>
    <t>3.2.1.1.2</t>
  </si>
  <si>
    <t>Ø 75</t>
  </si>
  <si>
    <t>3.2.1.1.3</t>
  </si>
  <si>
    <t>Ø 90</t>
  </si>
  <si>
    <t>3.2.1.1.4</t>
  </si>
  <si>
    <t>Ø 110</t>
  </si>
  <si>
    <t>3.2.1.2.</t>
  </si>
  <si>
    <t>Fornecimento e assentamento de tubagem em PVC-U Série B/BD em colunas de ventilação (ventilação de caixas de visita), incluindo montagem com junta autoblocante e anilha de estanquidade,  abraçadeiras de fixação, respetivas ligações e acessórios no mesmo material (curvas, tês e outros acessórios), incluindo todos os trabalhos acessórios, nos seguintes diâmetros:</t>
  </si>
  <si>
    <t>3.2.1.2.1</t>
  </si>
  <si>
    <t>Fornecimento e montagem de tubagem em PVC-U SN4, em coletores interiores  e coletores de ligação ao exterior, embutidos nos pavimentos, de ligação entre caixas de visita,  incluíndo junta autoblocante com anilha de estanquidade, fixação, acessórios, abertura e fecho de valas, pronto a funcionar, nos seguintes diâmetros:</t>
  </si>
  <si>
    <t>3.2.1.3.1</t>
  </si>
  <si>
    <t>DN 110</t>
  </si>
  <si>
    <t>3.2.1.3.2</t>
  </si>
  <si>
    <t>DN 125</t>
  </si>
  <si>
    <t>3.2.1.3.3</t>
  </si>
  <si>
    <t>DN 160</t>
  </si>
  <si>
    <t>Fornecimento e montagem de tubagem em polipropileno corrugado PP SN8, em coletores exteriores, embutidos/enterrados, incluíndo junta autoblocante com anilha de estanquidade, fixação, acessórios, abertura e fecho de valas,pronto a funcionar, nos seguintes diâmetros:</t>
  </si>
  <si>
    <t>3.2.1.4.1</t>
  </si>
  <si>
    <t>3.2.1.4.2</t>
  </si>
  <si>
    <t>DN 200</t>
  </si>
  <si>
    <t>3.3.1.4.3</t>
  </si>
  <si>
    <t>DN 250</t>
  </si>
  <si>
    <t>Fornecimento e montagem de tubagem Polietileno de Alta Densidade (PEAD) tipo PE 100, de pressão nominal 10 (PN10), em separador de gorduras, incluíndo  fixação, acessórios, abertura e fecho de valas, proteção metálica antichoque, pronto a funcionar, nos seguintes diâmetros:</t>
  </si>
  <si>
    <t>3.2.1.5.1</t>
  </si>
  <si>
    <t>ACESSÓRIOS</t>
  </si>
  <si>
    <t>Fornecimento e montagem de ventiladores em H em aço inox, de diâmetro adequado em terminação de tubos e colunas de ventilação, incluindo instalação e fornecimento de todas as conexões  e acessórios necessários ao seu correto funcionamento, nos seguintes diâmetros.</t>
  </si>
  <si>
    <t>3.2.2.1.1</t>
  </si>
  <si>
    <t>DN 90</t>
  </si>
  <si>
    <t>3.2.2.2</t>
  </si>
  <si>
    <t>Fornecimento e aplicação de sifões DN50mm, em lavatórios e cubas de lavagem, incluindo conexões e todos os acessórios, de acordo com as peças escritas e desenhadas.</t>
  </si>
  <si>
    <t>3.2.2.3</t>
  </si>
  <si>
    <t>Fornecimento e aplicação de sifões tipo garrafa DN50mm, em mictórios, incluindo conexões e todos os acessórios, de acordo com as peças escritas e desenhadas.</t>
  </si>
  <si>
    <t>3.2.2.4</t>
  </si>
  <si>
    <t>Fornecimento e assentamento de sifão DN 100, em bacias de retrete e pias de despejo, incluindo acessórios, para aplicação.</t>
  </si>
  <si>
    <t>3.2.2.5</t>
  </si>
  <si>
    <t>Fornecimento e aplicação de caixas de pavimento para reúnião de ramais individuais,  DN125, com tampa em aço inox, incluindo conexões, acessórios e todos os demais trabalhos e materiais para correto funcionamento.</t>
  </si>
  <si>
    <t>3.2.2.6</t>
  </si>
  <si>
    <t>Fornecimento e aplicação de  ralos de pavimento , em aço inoxidável AISI 304, composto corpo de ralo com Ø 157 mm, sifão em aço inoxidável AISI 304, removível e de fácil limpeza, descarga a 90º (Vertical) Ø75, aro de 200 x 200 mm, para grelhas com 168 x 168 x 25 mm, cesto  retentor de inertes em aço inoxidável AISI 304, com uma capacidade de 0,6 l, com grelha entramada antideslizante, em aço inoxidável AISI 304, com 168 x 168 x 25 mm, da Classe de carga L15  , incluindo ligação à caixa, impermeabilização de zona circundante, bem como todos os acessórios e trabalhos necessários ao seu correto funcionamento.</t>
  </si>
  <si>
    <t>3.2.2.7</t>
  </si>
  <si>
    <t xml:space="preserve">Fornecimento e aplicação de  Ralos de pavimento em aço inoxidável AISI 304, com corpo de ralo com sifão removível,  descarga a 90º (Vertical) Ø75,  altura ajustável, secção de topo rotativa, ajustável em altura, com medida em planta de 150 x 150 mm, com grelha quadrato, com superfície electropolida, da Classe L15, incluindo ligação à caixa, impermeabilização de zona circundante, bem como todos os acessórios e trabalhos necessários ao seu correto funcionamento, de acordo com as peças escritas e desenhadas.
</t>
  </si>
  <si>
    <t>3.2.2.8</t>
  </si>
  <si>
    <t xml:space="preserve">Fornecimento e aplicação  de sistema de drenagem de pavimento Modular 125 sifonado e com grelha perfurada em aço inoxidável, incluindo módulos de canais com largura exterior de 153 mm e largura útil de 97 mm,  elementos de canto e em “T” concebidos para suportar grelhas padrão de 500 mm, flanges soldadas nas extremidades, parafusos de fixação e juntas de neoprene para assegurar a   impermeabilidade entre os componentes, tampões para os topos, com ou sem saída final de Ø 50 mm, descargas centrais ou finais a 90º (Vertical) com 115 mm de comprimento e Ø 110 mm, sifão removível com cesto aplicado na descarga da caleira,  grelhas perfuradas em inox, da Classe de carga A 15, com largura de 123 mm e comprimentos de 500 e 1000 mm, e demais acessórios necessários para correto funcionamento.
</t>
  </si>
  <si>
    <t>3.2.2.9</t>
  </si>
  <si>
    <t xml:space="preserve">Fornecimento e aplicação  de sistema de drenagem de pavimento classic com pendente, sifonado e com grelha em aço inoxidável, incluindo módulo de canal com largura exterior de 81mm e largura útil de 75 mm,  sifão removível com cesto aplicado na descarga da caleira,  grelha perfurada quadrada em inox, da Classe de carga A 15, com largura de 81 mm e comprimento de 700 mm, e demais acessórios necessários para correto funcionamento.
</t>
  </si>
  <si>
    <t>3.2.2.10</t>
  </si>
  <si>
    <t xml:space="preserve">Fornecimento e aplicação  de sistema de drenagem de pavimento em aço inoxidável austenítico de 1,5 mm da classe AISI 304, sifonado e com grelha em aço inoxidável, incluindo módulo de canal com largura exterior de 81mm e largura útil de 75 mm, composto por sistema modular de canais com grelhas entramadas antideslizantes, da Classe de carga A 15, com largura de 123 mm, sifão removível com cesto aplicado na descarga da caleira  e demais acessórios necessários para correto funcionamento.
</t>
  </si>
  <si>
    <t>3.2.2.11</t>
  </si>
  <si>
    <t xml:space="preserve">Fornecimento e instalação de válvula de retenção do tipo charneira em ferro fundido, com vedação metal/metal, PN 10 - Modelo S SUPRA da Fucoli, ou equivalente, para águas residuais/saneamento, incluíndo fornecimento e instalação de flanges de adaptação com anel de tensão para tubo de PVC PN 10, ligações e demais acessórios necessários ao correto funcionamento.
</t>
  </si>
  <si>
    <t>CAIXAS DE INSPEÇÃO E DE VISITA</t>
  </si>
  <si>
    <t>3.2.3.1</t>
  </si>
  <si>
    <t>Fornecimento e montagem de caixas de inspeção interiores, pré-fabricadas, de  dimensões livres 40x40, rebocadas, com tampa e aro em aço galvanizado, rebaixada e acabamento igual ao pavimento, completa estanquidade a cheiros,  incluindo conjunto especial para elevação da tampa e todos os trabalhos de ligação e assentamento, de acordo com as peças escritas e desenhadas.</t>
  </si>
  <si>
    <t>3.2.3.2</t>
  </si>
  <si>
    <t>Fornecimento e montagem de caixas de inspeção interiores, pré-fabricadas, de  dimensões livres 60x60, rebocadas, com tampa e aro em aço galvanizado, rebaixada e acabamento igual ao pavimento, completa estanquidade a cheiros,  incluindo conjunto especial para elevação da tampa e todos os trabalhos de ligação e assentamento, de acordo com as peças escritas e desenhadas.</t>
  </si>
  <si>
    <t>3.2.3.3</t>
  </si>
  <si>
    <t>Fornecimento e montagem de caixas de inspeção exteriores, pré-fabricadas, de  dimensões livres 60x60, rebocadas, com tampa e aro em ferro fundido, rebaixada e acabamento igual ao pavimento, completa estanquidade a cheiros,  incluindo todos os acessórios e trabalhos de ligação e assentamento, de acordo com as peças escritas e desenhadas.</t>
  </si>
  <si>
    <t>3.2.3.4</t>
  </si>
  <si>
    <t xml:space="preserve">Execução de fundações de câmaras de visita de planta circular, em betão de 300kg de cimento por m3, incluindo 0,30m de espessura média ou soleira pré-fabricada, incluindo abertura de valas e tapamento para assentamento de câmaras de visita em terreno de qualquer natureza, incluindo todos os trabalhos necessários e a remoção, para reutilização e/ou reciclagem prevista no PPGR no projecto de execução dos  produtos sobrantes, e eventual indemnização por depósito. </t>
  </si>
  <si>
    <t>3.2.3.5</t>
  </si>
  <si>
    <t>Fornecimento e aplicação de caixas de visita com 1000mm de diâmetro, com altura &lt;= a 1,60m, completas e prontas a funcionar, conforme C.T. e desenhos de pormenor, incluindo escavação e movimento de terras necessário, anéis pré-fabricados em betão de 1,00mx0,50m ou  1,00mx0,30mincluindo impermeabilização de juntas com argamassa de cimento e areia ao taço 1:3, cabeças tronco-cónicas excêntricas com 1,00m de diâmetro, com abertura útil de 600mm e degraus em aço revestidos a polipropileno:</t>
  </si>
  <si>
    <t>3.2.3.6</t>
  </si>
  <si>
    <t>Fornecimento e instalação de tampas para caixas de visita em ferro fundido incluindo aro, redondas di tipo 60 Fucoli ou equivalente, rebaixadas e com acabamento igual ao pavimento, de classe de resistência D 400, incluindo tampa, aro e placas com inscrições personalizadas em alto relevo, de acordo com indicação do dono de obra.</t>
  </si>
  <si>
    <t>INSTALAÇÕES COMPLEMENTARES</t>
  </si>
  <si>
    <t>3.2.4.1</t>
  </si>
  <si>
    <t xml:space="preserve">Fornecimento e instalação de separador de gorduras ACO, modelo "LIPUMAX® P-DM P-B, dimensão standard NS 2, para um caudal de 2 l/s, com decantador incorporado de 245 litros,capacidade de armazenagem de 270 litros de gorduras separados e uma capacidade total de 720 litros.
incluí: Separador pré-fabricado em polietileno de alta densidade (PEAD) para instalação enterrada; descarga directa por sucção através de tubagem DN65, PN10, e munido de  junta “Storz” 75-B; dispositivo de enchimento de R ¾ comválvula esférica manual, a instalar no interior de um edifício com fornecimento de água fria; Limpeza interna de alta pressão: bomba de alta pressão com tanque de armazenamento a instalar no interior de um edifício com fornecimento de água fria;
  de controlo manual; pressão nominal de 175 bar; debitando 13 l/min; ligação eléctrica: 400V/50hz/16A/3.9kW; Capacidade de armazenagem de líquidos minerais  leves: 270 litros aprox., volume da zona de decantação: 460 litros, volume total: 930 litros; ligações DN 100; dimensões: H = 1377 mm; H1 = 1015 mm; H2 = 945 mm; Peso total aproximado (vazio): 63 Kg.
</t>
  </si>
  <si>
    <t>3.2.4.2</t>
  </si>
  <si>
    <t>Fornecimento e instalação de tampa para o separador, com aro em betão e tampa em ferro fundido, estanque a odores, com 600 mm de diâmetro da Classe de carga A15 de acordo com EN124.</t>
  </si>
  <si>
    <t>LIGAÇÃO À INFRAESTRUTURA PÚBLICA</t>
  </si>
  <si>
    <t>3.2.5.1</t>
  </si>
  <si>
    <t>Formecimento e execução de caixa ramal de ligação, com profundidade máxima de 1,0m,  tampa e aro em ferro fundido,  completa estanquidade a cheiros,  incluindo todos os acessórios e trabalhos de ligação e assentamento, de acordo com as peças escritas e desenhadas.</t>
  </si>
  <si>
    <t>3.2.5.2</t>
  </si>
  <si>
    <t>Ligação à infraestrutura pública de drenagem de águas residuais, trabalhos de interligação de ramal de ligação á câmara de visita, fecho de juntas,  abertura e tapamento de valas, entivação, fornecimento e instalação de tubagem em ramal de ligação, etc. Consideram-se neste artigo as ligações completas à caixa ramal de ligação para entrada em funcionamento do sistema, conforme peças escritas e desenhadas, e trabalhos imprevistos de ligação.</t>
  </si>
  <si>
    <t>3.2.6.1</t>
  </si>
  <si>
    <t>3.2.6.2</t>
  </si>
  <si>
    <t>3.2.6.3</t>
  </si>
  <si>
    <t>REDE DE DRENAGEM DE ÁGUAS PLUVIAIS</t>
  </si>
  <si>
    <t xml:space="preserve">Fazem parte integrante deste item todos os trabalhos que se descrevem: </t>
  </si>
  <si>
    <t>a) Escavação por meios mecânicos ou manuais para abertura de valas, incluindo baldeação dos produtos escavados e eventual entivação e contenção de edificações e muros existentes e bombagem de água para rebaixamento do nível freático, se necessário e conforme C.T.</t>
  </si>
  <si>
    <t>b) Fornecimento e aplicação de areia para aterro isenta de pedras para almofada de assentamento de 0,10m de espessura média e envolvimento da tubagem, devidamente regado e compactado, conforme C.E. e pormenor da vala tipo.</t>
  </si>
  <si>
    <t>c) Aterro devidamente regado e compactado com materiais resultantes da escavação e/ou de empréstimo na altura restante das valas por camadas de 0,20m de altura, isento de pedras e raízes e conforme C.T.</t>
  </si>
  <si>
    <t>d) Remoção dos produtos escavados, carga, transporte em camião e descarga dos produtos sobrantes para reutilização e/ou reciclagem prevista no PPGR no projeto de execução, devidamente autorizado pela fiscalização.</t>
  </si>
  <si>
    <t>Fornecimento e instalação de caleiras em alumínio termolacado, moldadas com uma pendente mínima de 0,5%, incluindo aplicação, acessórios de remates finais, peças de ligação a tubos de queda, peças especiais e demais acessórios necessários ao correto funcionamento.</t>
  </si>
  <si>
    <t>3.3.1.1.1</t>
  </si>
  <si>
    <t>seccção 196 x 120mm</t>
  </si>
  <si>
    <t>3.3.1.1.2</t>
  </si>
  <si>
    <t>seccção 200 x 170mm</t>
  </si>
  <si>
    <t>Fornecimento e montagem de tubos de quedas em alumínio lacado, para recolha de águas, formados por peças pré-formadas, com sistema de união através de abocardado, fixos com recurso a suportes especiais colocados cada 50 cm, incluíndo fornecimento de curvas, suportes e peças especiais, totalmente montado, ligado e testado, nos seguintes diâmetros:</t>
  </si>
  <si>
    <t>3.3.1.2.1</t>
  </si>
  <si>
    <t>DN 200 (secção equivalente ou superior)</t>
  </si>
  <si>
    <t>3.3.1.2.2</t>
  </si>
  <si>
    <t>DN 90 (secção equivalente ou superior)</t>
  </si>
  <si>
    <t>Fornecimento e montagem de tubagem em  PVC-U Série B/BD,  de ligação entre tubos de queda e  caixas de visita, de diâmetro compativel com TQ respetivo, incluíndo acessorios de transição,  junta autoblocante com anilha de estanquidade, fixação, acessórios, abertura e fecho de valas, proteção metálica antichoque, pronto a funcionar, nos seguintes diâmetros:</t>
  </si>
  <si>
    <t>3.3.1.3.1</t>
  </si>
  <si>
    <t>3.3.1.3.2</t>
  </si>
  <si>
    <t>Fornecimento e montagem de tubagem corrugada de parede dupla em polipropileno PP SN8 KN/m², tipo "RUGSAN" ou equivalente, em coletores de ligação entre caixas de visita,  incluíndo junta autoblocante com anilha de estanquidade, fixação, acessórios, abertura e fecho de valas, proteção metálica antichoque, pronto a funcionar, nos seguintes diâmetros:</t>
  </si>
  <si>
    <t>3.3.1.4.1</t>
  </si>
  <si>
    <t>DN  125</t>
  </si>
  <si>
    <t>3.3.1.4.2</t>
  </si>
  <si>
    <t>DN  160</t>
  </si>
  <si>
    <t>DN  200</t>
  </si>
  <si>
    <t>3.3.1.4.4</t>
  </si>
  <si>
    <t>DN  250</t>
  </si>
  <si>
    <t>3.3.1.4.5</t>
  </si>
  <si>
    <t>DN  315</t>
  </si>
  <si>
    <t>Fornecimento e montagem de tubagem corrugada de parede dupla em polipropileno PP SN8 KN/m², tipo "RUGSAN" ou equivalente, em ligações entre sumidouros e de sumidouros a caixas de visita,  incluíndo junta autoblocante com anilha de estanquidade, fixação, acessórios, abertura e fecho de valas, proteção metálica antichoque, pronto a funcionar, nos seguintes diâmetros:</t>
  </si>
  <si>
    <t>3.3.1.5.1</t>
  </si>
  <si>
    <t>3.3.2.1</t>
  </si>
  <si>
    <t>Fornecimento e aplicação de ralo de pinha a aplicar na entrada de tubos de queda, nas coberturas, incluindo todos os trabalhos, mão-de-obra e acessórios necessários à sua correta instalação.</t>
  </si>
  <si>
    <t>CAIXAS DE INSPEÇÃO, DE VISITA E SUMIDOUROS</t>
  </si>
  <si>
    <t>3.3.3.1</t>
  </si>
  <si>
    <t>Fornecimento e montagem de caixas de inspeção pré-fabricadas dimensões livres 40x40, rebocadas, tampa em ferro fundido, rebaixada e acabamento igual ao pavimento, completa estanquidade a cheiros, incluindo todos os trabalhos de ligação e assentamento, de acordo com as peças escritas e desenhadas.</t>
  </si>
  <si>
    <t>3.3.3.2</t>
  </si>
  <si>
    <t>Fornecimento e montagem de caixas de inspeção pré-fabricadas dimensões livres 60x60, rebocadas, tampa em ferro fundido, rebaixada e acabamento igual ao pavimento, completa estanquidade a cheiros, incluindo todos os trabalhos de ligação e assentamento, de acordo com as peças escritas e desenhadas.</t>
  </si>
  <si>
    <t>3.3.3.3</t>
  </si>
  <si>
    <t>3.3.3.4</t>
  </si>
  <si>
    <t>Fornecimento e aplicação de caixas de visita com 1000mm de diâmetro, com altura  &lt;= a 1,600m, completas e prontas a funcionar, conforme C.T. e desenhos de pormenor, incluindo escavação e movimento de terras necessário, anéis pré-fabricados em betão de 1,00mx0,50m ou 1,00mx0,30m, incluindo impermeabilização de juntas com argamassa de cimento e areia ao taço 1:3, cabeças tronco-cónicas excêntricas com 1,00m de diâmetro, com abertura útil de 600mm e degraus em aço revestido apolipropileno:</t>
  </si>
  <si>
    <t>3.3.3.5</t>
  </si>
  <si>
    <t>Fornecimento e aplicação de caixas de visita com 1000mm de diâmetro, com altura  &gt; a  1,600m, completas e prontas a funcionar, conforme C.T. e desenhos de pormenor, incluindo escavação e movimento de terras necessário, anéis pré-fabricados em betão de 1,00mx0,50m incluindo impermeabilização de juntas com argamassa de cimento e areia ao taço 1:3, cabeças tronco-cónicas excêntricas com 1,00m de diâmetro, com abertura útil de 600mm e degraus em aço revestido apolipropileno:</t>
  </si>
  <si>
    <t>3.3.3.6</t>
  </si>
  <si>
    <t>3.3.3.7</t>
  </si>
  <si>
    <t>Fornecimento e montagem de sumidouros pré-fabricado de betão, com uma abertura útil mínima de 600x300mm, para recolha de águas pluviais junto da zona das bancadas, colocado sobre base de betão simples C20/25 (X0(P); D25; S2; Cl 1,0) de 10 cm de espessura e grelha de ferro fundido dúctil normalizado, classe C250 segundo NP EN 124, compatível com o acabamento do pavimento, com aro de ferro fundido do mesmo tipo, ao mesmo nível do pavimento. Totalmente instalado e ligado à rede geral de saneamento.</t>
  </si>
  <si>
    <t>3.3.3.8</t>
  </si>
  <si>
    <t>Fornecimento e montagem de sumidouros pré-fabricado de betão, com uma abertura útil mínima de 600x300mm, para recolha de águas pluviais junto da zona de aparcamento, colocado sobre base de betão simples C20/25 (X0(P); D25; S2; Cl 1,0) de 10 cm de espessura e grelha de ferro fundido dúctil normalizado, classe D400 segundo NP EN 124, compatível com superfícies de paralelepípedo ou asfalto, abatível e anti-roubo, com aro de ferro fundido do mesmo tipo, ao mesmo nível do pavimento. Totalmente instalado e ligado à rede geral de saneamento.</t>
  </si>
  <si>
    <t>3.3.5.1</t>
  </si>
  <si>
    <t xml:space="preserve">Reparação de caixa de visita existente na inserção do novo coletor, incluindo refechamento de juntas, adaptação de caleira existente e todos os trabalhos necessários ao seu perfeito funcionamento.  </t>
  </si>
  <si>
    <t>3.3.6.1</t>
  </si>
  <si>
    <t>3.3.6.2</t>
  </si>
  <si>
    <t>3.3.6.3</t>
  </si>
  <si>
    <t>INSTALAÇÕES ELÉTRICAS</t>
  </si>
  <si>
    <t>4.1</t>
  </si>
  <si>
    <t>ENTRADA E DISTRIBUIÇÃO DE ENERGIA</t>
  </si>
  <si>
    <t>4.1.1</t>
  </si>
  <si>
    <t>QUADROS ELÉTRICOS E EQUIPAMENTOS</t>
  </si>
  <si>
    <t>4.1.1.1</t>
  </si>
  <si>
    <t>Armário de Classe Isolamento II, IP 54, para montagem de superfície, totalmente instalado, cablado, ensaiado, equipado conforme indicado no esquema unifilar, com todas as homologações dos diferentes elementos.</t>
  </si>
  <si>
    <t>4.1.1.1.1</t>
  </si>
  <si>
    <t>Q.P</t>
  </si>
  <si>
    <t>4.1.1.1.2</t>
  </si>
  <si>
    <t>Q.C.T</t>
  </si>
  <si>
    <t>4.1.1.1.3</t>
  </si>
  <si>
    <t>Q.AVAC</t>
  </si>
  <si>
    <t>4.1.1.1.4</t>
  </si>
  <si>
    <t>Q.SEG</t>
  </si>
  <si>
    <t>4.1.1.1.5</t>
  </si>
  <si>
    <t>Q.EC.1</t>
  </si>
  <si>
    <t>4.1.1.1.6</t>
  </si>
  <si>
    <t>Q.EC.2</t>
  </si>
  <si>
    <t>4.1.1.1.7</t>
  </si>
  <si>
    <t>Q.EC.3</t>
  </si>
  <si>
    <t>4.1.1.1.8</t>
  </si>
  <si>
    <t>Portinhola P400</t>
  </si>
  <si>
    <t>4.1.1.1.9</t>
  </si>
  <si>
    <t>Portinhola P2x100</t>
  </si>
  <si>
    <t>4.1.1.1.10</t>
  </si>
  <si>
    <t>Caixas de TI's</t>
  </si>
  <si>
    <t>4.1.1.1.11</t>
  </si>
  <si>
    <t>Caixa de Contador</t>
  </si>
  <si>
    <t>4.1.1.1.12</t>
  </si>
  <si>
    <t>Sistema de Comando de Iluminação do Pavilhão (DALI)</t>
  </si>
  <si>
    <t>4.1.2</t>
  </si>
  <si>
    <t>BOTONEIRAS DE CORTE</t>
  </si>
  <si>
    <t>4.1.2.1</t>
  </si>
  <si>
    <t>Botoneira de corte, montagem encastrada, estanque IP44 de acordo com normas IEC e EN, inclinado bucim e fixação, para os seguintes quadros:</t>
  </si>
  <si>
    <t>4.1.2.1.1</t>
  </si>
  <si>
    <t>4.1.2.1.2</t>
  </si>
  <si>
    <t>Q.P (UPS)</t>
  </si>
  <si>
    <t>4.1.2.1.3</t>
  </si>
  <si>
    <t>Q.P (Q.C.T)</t>
  </si>
  <si>
    <t>4.1.2.1.4</t>
  </si>
  <si>
    <t>4.1.2.1.5</t>
  </si>
  <si>
    <t>4.1.2.1.6</t>
  </si>
  <si>
    <t>4.1.2.1.7</t>
  </si>
  <si>
    <t>4.1.3</t>
  </si>
  <si>
    <t>ALIMENTADORES</t>
  </si>
  <si>
    <t>4.1.3.1</t>
  </si>
  <si>
    <t>Fornecimento e montagem de cabos e condutores enfiados em tubos do tipo:</t>
  </si>
  <si>
    <t>4.1.3.1.1</t>
  </si>
  <si>
    <t>XZ1(frs,zh)-U4x1,5mm²</t>
  </si>
  <si>
    <t>4.1.3.1.2</t>
  </si>
  <si>
    <t>XZ1(frs,zh)-U3G2,5mm²</t>
  </si>
  <si>
    <t>4.1.3.1.3</t>
  </si>
  <si>
    <t>XZ1(frs,zh)-U3G6mm²</t>
  </si>
  <si>
    <t>4.1.3.1.4</t>
  </si>
  <si>
    <t>XZ1(zh)-U5G4mm²</t>
  </si>
  <si>
    <t>4.1.3.1.5</t>
  </si>
  <si>
    <t>XZ1(zh)-R5G16mm²</t>
  </si>
  <si>
    <t>4.1.3.1.6</t>
  </si>
  <si>
    <t>XZ1(zh)-R3x50+25mm²</t>
  </si>
  <si>
    <t>4.1.4</t>
  </si>
  <si>
    <t>TUBAGEM</t>
  </si>
  <si>
    <t>4.1.4.1</t>
  </si>
  <si>
    <t>Tubo rígido, isolante em PVC, embebido no pavimento, com o seguinte diâmetro nominal:</t>
  </si>
  <si>
    <t>4.1.4.1.1</t>
  </si>
  <si>
    <t>ɸ 20</t>
  </si>
  <si>
    <t>4.1.4.1.2</t>
  </si>
  <si>
    <t>ɸ 32</t>
  </si>
  <si>
    <t>4.1.4.1.3</t>
  </si>
  <si>
    <t>ɸ 63</t>
  </si>
  <si>
    <t>4.1.4.1.4</t>
  </si>
  <si>
    <t>ɸ 90</t>
  </si>
  <si>
    <t>4.1.5</t>
  </si>
  <si>
    <t>CAMINHO DE CABOS</t>
  </si>
  <si>
    <t>4.1.5.1</t>
  </si>
  <si>
    <t>Caminho de Cabos em esteira metálica, 200x60, com separador.</t>
  </si>
  <si>
    <t>4.1.5.2</t>
  </si>
  <si>
    <t>Caminho de Cabos em esteira metálica, 200x60, com tampa e separador.</t>
  </si>
  <si>
    <t>4.1.5.3</t>
  </si>
  <si>
    <t>Caminho de Cabos em esteira metálica, 300x60, com separador.</t>
  </si>
  <si>
    <t>4.1.6</t>
  </si>
  <si>
    <t>EQUIPAMENTOS</t>
  </si>
  <si>
    <t>4.1.6.1</t>
  </si>
  <si>
    <t>UPS X 3000VA LCD 200-240V.</t>
  </si>
  <si>
    <t>4.1.6.2</t>
  </si>
  <si>
    <t>UPS 5000VA 230V.</t>
  </si>
  <si>
    <t>4.1.6.3</t>
  </si>
  <si>
    <t>Transformador de Isolamento Monofásico 6 kVA.</t>
  </si>
  <si>
    <t>4.1.6.4</t>
  </si>
  <si>
    <t>Central Desenfumagem D+H.RZN 4408-K.</t>
  </si>
  <si>
    <t>4.1.6.5</t>
  </si>
  <si>
    <t>Botoneira Desenfumagem D+H.RT 45.</t>
  </si>
  <si>
    <t>4.1.6.6</t>
  </si>
  <si>
    <t>Central Controlo Cortinas D+H.CBM-3.</t>
  </si>
  <si>
    <t>4.2</t>
  </si>
  <si>
    <t>ILUMINAÇÃO NORMAL</t>
  </si>
  <si>
    <t>4.2.1</t>
  </si>
  <si>
    <t>CAIXAS</t>
  </si>
  <si>
    <t>4.2.1.1</t>
  </si>
  <si>
    <t>De derivação incluindo bucins e placas de bornes com bornes para a secção de 2,5mm².</t>
  </si>
  <si>
    <t>4.2.1.2</t>
  </si>
  <si>
    <t>De aparelhagem simples.</t>
  </si>
  <si>
    <t>4.2.1.3</t>
  </si>
  <si>
    <t>Terminal.</t>
  </si>
  <si>
    <t>4.2.2</t>
  </si>
  <si>
    <t>TUBOS</t>
  </si>
  <si>
    <t>4.2.2.1</t>
  </si>
  <si>
    <t>Tubo isolante,instalado em abraçadeiras, enterrado ou embebido  em elementos da construção, com o seguinte diâmetro nominal:</t>
  </si>
  <si>
    <t>4.2.2.1.1</t>
  </si>
  <si>
    <t>VD20</t>
  </si>
  <si>
    <t>4.2.3</t>
  </si>
  <si>
    <t>CABOS</t>
  </si>
  <si>
    <t>4.2.3.1</t>
  </si>
  <si>
    <t>Em conduta circular (tubo) embebido  em elementos da construção, com a seguinte secção nominal:</t>
  </si>
  <si>
    <t>4.2.3.1.1</t>
  </si>
  <si>
    <t>XZ1(zh)-U3G1,5mm²</t>
  </si>
  <si>
    <t>4.2.3.1.2</t>
  </si>
  <si>
    <t>XZ1(zh)-U3G4mm²</t>
  </si>
  <si>
    <t>4.2.4</t>
  </si>
  <si>
    <t>APARELHAGEM DE COMANDO E MANOBRA</t>
  </si>
  <si>
    <t>4.2.4.1</t>
  </si>
  <si>
    <t>Interruptor simples.</t>
  </si>
  <si>
    <t>4.2.4.2</t>
  </si>
  <si>
    <t>Comutador de lustre.</t>
  </si>
  <si>
    <t>4.2.4.3</t>
  </si>
  <si>
    <t>Comutador de escada simples.</t>
  </si>
  <si>
    <t>4.2.4.4</t>
  </si>
  <si>
    <t>Detetor de Movimento 180º.</t>
  </si>
  <si>
    <t>4.2.4.5</t>
  </si>
  <si>
    <t>Detetor de Movimento 360º.</t>
  </si>
  <si>
    <t>4.2.5</t>
  </si>
  <si>
    <t>APARELHOS DE ILUMINAÇÃO</t>
  </si>
  <si>
    <t>4.2.5.1</t>
  </si>
  <si>
    <t>Aparelhos de iluminação completamente equipados, incluindo lâmpadas e todos os acessórios de funcionamento, fixação, suspensão, etc., com as características indicadas no C.E., dos tipos:</t>
  </si>
  <si>
    <t>4.2.5.1.1</t>
  </si>
  <si>
    <t>D1</t>
  </si>
  <si>
    <t>4.2.5.1.2</t>
  </si>
  <si>
    <t>D2</t>
  </si>
  <si>
    <t>4.2.5.1.3</t>
  </si>
  <si>
    <t>D3</t>
  </si>
  <si>
    <t>4.2.5.1.4</t>
  </si>
  <si>
    <t>D4</t>
  </si>
  <si>
    <t>4.2.5.1.5</t>
  </si>
  <si>
    <t>D5</t>
  </si>
  <si>
    <t>4.2.5.1.6</t>
  </si>
  <si>
    <t>D6</t>
  </si>
  <si>
    <t>4.2.5.1.7</t>
  </si>
  <si>
    <t>D7</t>
  </si>
  <si>
    <t>4.2.5.1.8</t>
  </si>
  <si>
    <t>L1</t>
  </si>
  <si>
    <t>4.2.5.1.9</t>
  </si>
  <si>
    <t>L2</t>
  </si>
  <si>
    <t>4.2.5.1.10</t>
  </si>
  <si>
    <t>P2</t>
  </si>
  <si>
    <t>4.2.5.1.11</t>
  </si>
  <si>
    <t>Fita de Led</t>
  </si>
  <si>
    <t>4.3</t>
  </si>
  <si>
    <t>ILUMINAÇÃO EXTERIOR</t>
  </si>
  <si>
    <t>4.3.1</t>
  </si>
  <si>
    <t>4.3.1.1</t>
  </si>
  <si>
    <t>Tubo isolante,instalado enterrado ou embebido  em elementos da construção, com o seguinte diâmetro nominal:</t>
  </si>
  <si>
    <t>4.3.1.1.1</t>
  </si>
  <si>
    <t>PEAD40</t>
  </si>
  <si>
    <t>4.3.2</t>
  </si>
  <si>
    <t>4.3.2.1</t>
  </si>
  <si>
    <t>4.3.2.1.1</t>
  </si>
  <si>
    <t>XV-U3G1,5mm²</t>
  </si>
  <si>
    <t>4.3.2.1.2</t>
  </si>
  <si>
    <t>XV-U3G4mm²</t>
  </si>
  <si>
    <t>4.3.3</t>
  </si>
  <si>
    <t>4.3.3.1</t>
  </si>
  <si>
    <t>4.3.3.1.1</t>
  </si>
  <si>
    <t>P1</t>
  </si>
  <si>
    <t>4.3.3.1.2</t>
  </si>
  <si>
    <t>E1</t>
  </si>
  <si>
    <t>4.4</t>
  </si>
  <si>
    <t>ILUMINAÇÃO DE SEGURANÇA</t>
  </si>
  <si>
    <t>4.4.1</t>
  </si>
  <si>
    <t>4.4.1.1</t>
  </si>
  <si>
    <t>4.4.1.1.1</t>
  </si>
  <si>
    <t>4.4.2</t>
  </si>
  <si>
    <t>4.4.2.1</t>
  </si>
  <si>
    <t>Em conduta circular (tubo), com a seguinte secção nominal:</t>
  </si>
  <si>
    <t>4.4.2.1.1</t>
  </si>
  <si>
    <t>XZ1(frs,zh)-U3G1,5mm²</t>
  </si>
  <si>
    <t>4.4.2.1.2</t>
  </si>
  <si>
    <t>XZ1(zh)-U2x1,5mm²</t>
  </si>
  <si>
    <t>4.4.3</t>
  </si>
  <si>
    <t>4.4.3.1</t>
  </si>
  <si>
    <t>4.4.3.1.1</t>
  </si>
  <si>
    <t>Bloco Autónomo, do tipo permanente</t>
  </si>
  <si>
    <t>4.4.3.1.2</t>
  </si>
  <si>
    <t>Bloco Autónomo estanque, do tipo projector não permanente</t>
  </si>
  <si>
    <t>4.5</t>
  </si>
  <si>
    <t>CHAMADA DE EMERGÊNCIA</t>
  </si>
  <si>
    <t>4.5.1</t>
  </si>
  <si>
    <t>4.5.1.1</t>
  </si>
  <si>
    <t>Tubo isolante, do tipo VD, instalado em roço, tecto falso ou embebido no betão, com o seguinte diâmetro nominal:</t>
  </si>
  <si>
    <t>4.5.1.1.1</t>
  </si>
  <si>
    <t>4.5.2</t>
  </si>
  <si>
    <t>4.5.2.1</t>
  </si>
  <si>
    <t>Cabos e condutores, enfiados em tubos, assentes em caminho de cabos, ou à vista, do tipo:</t>
  </si>
  <si>
    <t>4.5.2.1.1</t>
  </si>
  <si>
    <t>XZ1(zh)-U2x2,5mm²</t>
  </si>
  <si>
    <t>4.5.3</t>
  </si>
  <si>
    <t>4.5.3.1</t>
  </si>
  <si>
    <t>Miniterminal com botão de chamada e botão de cancelamento Ref.ª STM + H2.</t>
  </si>
  <si>
    <t>4.5.3.2</t>
  </si>
  <si>
    <t>Botão de chamada accionado por cordão Ref.ª ZT + H1.</t>
  </si>
  <si>
    <t>4.5.3.3</t>
  </si>
  <si>
    <t>Sinalizador óptico e acústico Ref.ª Orion 1S.</t>
  </si>
  <si>
    <t>4.6</t>
  </si>
  <si>
    <t>TOMADAS</t>
  </si>
  <si>
    <t>4.6.1</t>
  </si>
  <si>
    <t>4.6.1.1</t>
  </si>
  <si>
    <t>Caixas de aparelhagem, em baquelite, para montagem embebida e todos os acessórios necessários, do tipo:</t>
  </si>
  <si>
    <t>4.6.1.1.1</t>
  </si>
  <si>
    <t>Funda</t>
  </si>
  <si>
    <t>4.6.1.1.2</t>
  </si>
  <si>
    <t>De derivação, estanque, incluindo bucins e placas de bornes com bornes para a secção até 6mm²</t>
  </si>
  <si>
    <t>4.6.2</t>
  </si>
  <si>
    <t>4.6.2.1</t>
  </si>
  <si>
    <t>Tubo isolante, do tipo VD ou ERFE, instalado em roço, tecto falso ou embebido no betão, com o seguinte diâmetro nominal:</t>
  </si>
  <si>
    <t>4.6.2.1.1</t>
  </si>
  <si>
    <t>4.6.2.1.2</t>
  </si>
  <si>
    <t>ɸ 25</t>
  </si>
  <si>
    <t>4.6.2.1.3</t>
  </si>
  <si>
    <t>4.6.3</t>
  </si>
  <si>
    <t>4.6.3.1</t>
  </si>
  <si>
    <t>Cabos e condutores, enfiados em tubos ou assentes em caminho de cabos do tipo:</t>
  </si>
  <si>
    <t>4.6.3.1.1</t>
  </si>
  <si>
    <t>XZ1(zh)-U3G2,5mm²</t>
  </si>
  <si>
    <t>4.6.3.1.2</t>
  </si>
  <si>
    <t>XZ1(zh)-U5G2,5mm²</t>
  </si>
  <si>
    <t>4.6.3.1.3</t>
  </si>
  <si>
    <t>4.6.4</t>
  </si>
  <si>
    <t>4.6.4.1</t>
  </si>
  <si>
    <t>Tomada monofásica tipo "Schuko" alvéolos protegidos para montagem embebida.</t>
  </si>
  <si>
    <t>4.6.4.2</t>
  </si>
  <si>
    <t>Tomada monofásica tipo "Schuko" alvéolos protegidos para montagem embebida, com tampa.</t>
  </si>
  <si>
    <t>4.6.4.3</t>
  </si>
  <si>
    <t>Tomada monofásica tipo "Schuko", com tampa, estanque, para montagem saliente.</t>
  </si>
  <si>
    <t>4.6.4.4</t>
  </si>
  <si>
    <t>Ficha trifásica com terra tipo CEE, 16A, fêmea, 3P+N+T, estanque, para montagem saliente.</t>
  </si>
  <si>
    <t>4.6.4.5</t>
  </si>
  <si>
    <t>Ficha trifásica com terra tipo CEE, 32A, fêmea, 3P+N+T, estanque, para montagem saliente.</t>
  </si>
  <si>
    <t>4.7</t>
  </si>
  <si>
    <t>ALIMENTAÇÃO DE EQUIPAMENTOS</t>
  </si>
  <si>
    <t>4.7.1</t>
  </si>
  <si>
    <t>4.7.1.1</t>
  </si>
  <si>
    <t>4.7.1.1.1</t>
  </si>
  <si>
    <t>De aparelhagem simples</t>
  </si>
  <si>
    <t>4.7.1.1.2</t>
  </si>
  <si>
    <t>4.7.1.1.3</t>
  </si>
  <si>
    <t>Terminal</t>
  </si>
  <si>
    <t>4.7.1.1.4</t>
  </si>
  <si>
    <t>De derivação incluindo bucins e placas de bornes com bornes para a secção até 6mm²</t>
  </si>
  <si>
    <t>4.7.1.1.5</t>
  </si>
  <si>
    <t>4.7.2</t>
  </si>
  <si>
    <t>4.7.2.1</t>
  </si>
  <si>
    <t>4.7.2.1.1</t>
  </si>
  <si>
    <t>4.7.2.1.2</t>
  </si>
  <si>
    <t>4.7.2.1.3</t>
  </si>
  <si>
    <t>4.7.3</t>
  </si>
  <si>
    <t>4.7.3.1</t>
  </si>
  <si>
    <t>4.7.3.1.1</t>
  </si>
  <si>
    <t>4.7.3.1.2</t>
  </si>
  <si>
    <t>XZ1(frs, zh)-U3G2,5mm²</t>
  </si>
  <si>
    <t>4.7.3.1.3</t>
  </si>
  <si>
    <t>XZ1(frs, zh)-U3x4mm²</t>
  </si>
  <si>
    <t>4.7.3.1.4</t>
  </si>
  <si>
    <t>4.7.3.1.5</t>
  </si>
  <si>
    <t>4.7.3.1.6</t>
  </si>
  <si>
    <t>4.7.4</t>
  </si>
  <si>
    <t>4.7.4.1</t>
  </si>
  <si>
    <t>Comutador de estores.</t>
  </si>
  <si>
    <t>4.7.4.2</t>
  </si>
  <si>
    <t>Comutador de exutores.</t>
  </si>
  <si>
    <t>4.7.4.3</t>
  </si>
  <si>
    <t>4.7.4.4</t>
  </si>
  <si>
    <t>4.8</t>
  </si>
  <si>
    <t>SISTEMA DE PROTEÇÃO CONTRA DESCARGAS ATMOSFÉRICAS E REDE DE TERRAS</t>
  </si>
  <si>
    <t>4.8.1</t>
  </si>
  <si>
    <t>CAPTOR E MASTROS</t>
  </si>
  <si>
    <t>4.8.1.1</t>
  </si>
  <si>
    <t>Para-raios IONIFLASH MACH 60, Aço Inox 316L.</t>
  </si>
  <si>
    <t>4.8.1.2</t>
  </si>
  <si>
    <t>Mastro Base, Altura total 2,2 metros.</t>
  </si>
  <si>
    <t>4.8.1.3</t>
  </si>
  <si>
    <t>Mastro de extensão, 1º Troço, Altura total 4,05m.</t>
  </si>
  <si>
    <t>4.8.1.4</t>
  </si>
  <si>
    <t>Mastro de extensão, 2º Troço, Altura total 5,80m.</t>
  </si>
  <si>
    <t>4.8.2</t>
  </si>
  <si>
    <t>FIXAÇÕES E BAIXADAS</t>
  </si>
  <si>
    <t>4.8.2.1</t>
  </si>
  <si>
    <t>Fixação mural para mastro (afastamento 15cm).</t>
  </si>
  <si>
    <t>4.8.2.2</t>
  </si>
  <si>
    <t>Bucha e parafuso para fixação mural.</t>
  </si>
  <si>
    <t>4.8.2.3</t>
  </si>
  <si>
    <t>Fixação do condutor plano ou redondo ao mastro.</t>
  </si>
  <si>
    <t>4.8.2.4</t>
  </si>
  <si>
    <t>Varão ø 8mm .</t>
  </si>
  <si>
    <t>4.8.2.5</t>
  </si>
  <si>
    <t>Bloco de suporte para condutor plano ou redondo.</t>
  </si>
  <si>
    <t>4.8.2.6</t>
  </si>
  <si>
    <t xml:space="preserve">Varão ø 8mm. </t>
  </si>
  <si>
    <t>4.8.2.7</t>
  </si>
  <si>
    <t>Clip para fixação de condutor redondo; Æ8mm.</t>
  </si>
  <si>
    <t>4.8.2.8</t>
  </si>
  <si>
    <t>Contador de descargas inteligente IFLASH REPORT.</t>
  </si>
  <si>
    <t>4.8.2.9</t>
  </si>
  <si>
    <t>Ligador amovivel (inclui placa sinalizadora).</t>
  </si>
  <si>
    <t>4.8.2.10</t>
  </si>
  <si>
    <t>Proteção mecânica de baixada; 2m ; Ø 8-10mm/Fl.30mm.</t>
  </si>
  <si>
    <t>4.8.3</t>
  </si>
  <si>
    <t>ELÉCTRODO DE TERRA DO PÁRA-RAIOS</t>
  </si>
  <si>
    <t>4.8.3.1</t>
  </si>
  <si>
    <t>Caixa de visita.</t>
  </si>
  <si>
    <t>4.8.3.2</t>
  </si>
  <si>
    <t>Barra Coletora 5 furos 215x40x5mm.</t>
  </si>
  <si>
    <t>4.8.3.3</t>
  </si>
  <si>
    <t>Conetor KS simples; Æ6-10mm.</t>
  </si>
  <si>
    <t>4.8.3.4</t>
  </si>
  <si>
    <t>Elétrodo em piquet 2m Æ5/8".</t>
  </si>
  <si>
    <t>4.8.3.5</t>
  </si>
  <si>
    <t>Elétrodo de Grafite.</t>
  </si>
  <si>
    <t>4.8.3.6</t>
  </si>
  <si>
    <t>Cartucho Cadweld Plus 90PLUSF20.</t>
  </si>
  <si>
    <t>4.8.3.7</t>
  </si>
  <si>
    <t>Empaquetaduras SCDM01.</t>
  </si>
  <si>
    <t>4.8.4</t>
  </si>
  <si>
    <t>REDE DE TERRAS</t>
  </si>
  <si>
    <t>4.8.4.1</t>
  </si>
  <si>
    <t>Fita 30X3mm (vendido em rolos de 40m).</t>
  </si>
  <si>
    <t>4.8.4.2</t>
  </si>
  <si>
    <t>4.8.4.3</t>
  </si>
  <si>
    <t>Ligação equipotencial, fita de 30x3mm/ ferroØ16mm.</t>
  </si>
  <si>
    <t>4.8.4.4</t>
  </si>
  <si>
    <t>4.8.4.5</t>
  </si>
  <si>
    <t>4.8.4.6</t>
  </si>
  <si>
    <t>Fornecimento e montagem de eléctrodo terra, incluindo ligador amovível e condutor de ligação.</t>
  </si>
  <si>
    <t>4.8.4.7</t>
  </si>
  <si>
    <t>Ligações à terra de todas as partes metálicas, incluindo todos os acessórios à sua correcta instalação - equipotencialização.</t>
  </si>
  <si>
    <t>4.9</t>
  </si>
  <si>
    <t>SERVIÇO PÚBLICO</t>
  </si>
  <si>
    <t>4.9.1</t>
  </si>
  <si>
    <t>REMOÇÃO / REPOSIÇÃO DAS REDES EXISTENTES</t>
  </si>
  <si>
    <t>4.9.1.1</t>
  </si>
  <si>
    <t>Remoção da rede aérea existente de acordo com o assinalado em planta</t>
  </si>
  <si>
    <t>4.9.1.2</t>
  </si>
  <si>
    <t>Fornecimento e colocação de postes de linhas aéreas de baixa tensão, do tipo:</t>
  </si>
  <si>
    <t>4.9.1.2.1</t>
  </si>
  <si>
    <t>Tipo 9/800</t>
  </si>
  <si>
    <t>4.9.1.3</t>
  </si>
  <si>
    <t>Fornecimento e instalação de linhas aéreas de baixa tensão</t>
  </si>
  <si>
    <t>4.9.1.3.1</t>
  </si>
  <si>
    <t>Cabo LXS4x50+16</t>
  </si>
  <si>
    <t>4.9.1.4</t>
  </si>
  <si>
    <t>Fornecimento e montagem de tubagem do tipo:</t>
  </si>
  <si>
    <t>4.9.1.4.1</t>
  </si>
  <si>
    <t>PEAD ɸ 90</t>
  </si>
  <si>
    <t>4.9.1.5</t>
  </si>
  <si>
    <t>Fornecimento e montagem de cabos subterrâneos, instalados em vala tipo, incluindo abertura e tapamento de valas tipo, rede e fita sinalizadora</t>
  </si>
  <si>
    <t>4.9.1.5.1</t>
  </si>
  <si>
    <t>LSVAV4x95mm2</t>
  </si>
  <si>
    <t>4.9.1.5.2</t>
  </si>
  <si>
    <t>LSVAV4x16mm2</t>
  </si>
  <si>
    <t>4.9.2</t>
  </si>
  <si>
    <t>REDE DE ILUMINAÇÃO PÚBLICA</t>
  </si>
  <si>
    <t>4.9.2.1</t>
  </si>
  <si>
    <t>4.9.2.1.1</t>
  </si>
  <si>
    <t>4.9.2.2</t>
  </si>
  <si>
    <t>Eléctrodo de terra, tipo piquet com condutor de terra de cobre tipo V de 35 mm2, devidamente enterrado, instalado e ligado.</t>
  </si>
  <si>
    <t>4.9.2.3</t>
  </si>
  <si>
    <t>Fornecimento e montagem de candeeiros de ip, incluindo colunas, luminárias e maciços de fundação, devidamente electrificados, conforme MDJ e peças desenhadas, do tipo:</t>
  </si>
  <si>
    <t>4.9.2.3.1</t>
  </si>
  <si>
    <t>L</t>
  </si>
  <si>
    <t>4.10</t>
  </si>
  <si>
    <t>4.10.1</t>
  </si>
  <si>
    <t>Ensaios ás instalações e equipamentos.</t>
  </si>
  <si>
    <t>4.10.2</t>
  </si>
  <si>
    <t>Certificação da instalação, e execução das telas finais.</t>
  </si>
  <si>
    <t>4.10.3</t>
  </si>
  <si>
    <t>Formação dos vários equipamentos e sistemas instalados.</t>
  </si>
  <si>
    <t>INFRAESTRUTURAS DE TELECOMUNICAÇÕES</t>
  </si>
  <si>
    <t>5.1</t>
  </si>
  <si>
    <t>INFRAESTRUTURAS EXTERIORES</t>
  </si>
  <si>
    <t/>
  </si>
  <si>
    <t>5.1.1</t>
  </si>
  <si>
    <t>5.1.1.1</t>
  </si>
  <si>
    <t>Tubagem do tipo PEAD, instalado em vala, com o seguinte diâmetro:</t>
  </si>
  <si>
    <t>5.1.1.1.1</t>
  </si>
  <si>
    <t>PEAD ɸ40mm</t>
  </si>
  <si>
    <t>5.1.1.1.2</t>
  </si>
  <si>
    <t>PEAD ɸ90mm</t>
  </si>
  <si>
    <t>5.1.2</t>
  </si>
  <si>
    <t>CAIXAS DE VISITA</t>
  </si>
  <si>
    <t>5.1.2.1</t>
  </si>
  <si>
    <t xml:space="preserve">Caixas de Visita, incluindo tampa, com revestimento idêntico ao pavimento, e todos os trabalhos de construção civil, inerentes à sua execução, nomeadamente a escavação, nivelamento, compactação e  reposição de envolvente exterior, com as seguintes dimensões: </t>
  </si>
  <si>
    <t>5.1.2.1.1</t>
  </si>
  <si>
    <t>CV 1</t>
  </si>
  <si>
    <t>5.1.2.1.2</t>
  </si>
  <si>
    <t>CV 2</t>
  </si>
  <si>
    <t>5.1.2.2</t>
  </si>
  <si>
    <t>Câmara de visita multi-operador (CVM), incluindo tampa, com revestimento idêntico ao pavimento, e todos os trabalhos de construção civil, inerentes à sua execução, nomeadamente a escavação, nivelamento, compactação e  reposição de envolvente exterior, com a seguinte dimensão 400x400x400mm, com tampa B125</t>
  </si>
  <si>
    <t>5.1.2.2.1</t>
  </si>
  <si>
    <t>CVM</t>
  </si>
  <si>
    <t>5.2</t>
  </si>
  <si>
    <t>REDE DE TUBAGEM</t>
  </si>
  <si>
    <t>5.2.1</t>
  </si>
  <si>
    <t>Tubo flexível, isolante em polietileno de alta densidade, embebido durante a construção do edifício, incluindo uniões, com os seguintes diâmetros nominais:</t>
  </si>
  <si>
    <t>5.2.1.1</t>
  </si>
  <si>
    <t>ERM Ø 20</t>
  </si>
  <si>
    <t>5.2.2</t>
  </si>
  <si>
    <t>Tubo rígido, isolante em PVC, embebido em elementos da construção, incluindo uniões,  com os seguintes diâmetros nominais:</t>
  </si>
  <si>
    <t>5.2.2.1</t>
  </si>
  <si>
    <t>VD Ø20</t>
  </si>
  <si>
    <t>5.2.2.2</t>
  </si>
  <si>
    <t>VD Ø40</t>
  </si>
  <si>
    <t>5.3</t>
  </si>
  <si>
    <t>5.3.1</t>
  </si>
  <si>
    <t>Caixa de aparelhagem funda agrupável, em PVC, instalada em elementos da construção, incluindo boquilha, do tipo:</t>
  </si>
  <si>
    <t>5.3.1.1</t>
  </si>
  <si>
    <t>I1, profundidade 63mm</t>
  </si>
  <si>
    <t>5.4</t>
  </si>
  <si>
    <t>REDE DE CABOS</t>
  </si>
  <si>
    <t>5.4.1</t>
  </si>
  <si>
    <t>5.4.1.1</t>
  </si>
  <si>
    <t>Cabo instalado em conduta circular (tubo), caminho de cabos, ou calha técnica, com a seguinte designação:</t>
  </si>
  <si>
    <t>5.4.1.1.1</t>
  </si>
  <si>
    <t>Cabo U/UTP 4/ Cat. 6</t>
  </si>
  <si>
    <t>5.4.1.1.2</t>
  </si>
  <si>
    <t>RG6</t>
  </si>
  <si>
    <t>5.4.1.1.3</t>
  </si>
  <si>
    <t>RG11</t>
  </si>
  <si>
    <t>5.4.1.1.4</t>
  </si>
  <si>
    <t>Cabo c/2 fibras OS2/G657</t>
  </si>
  <si>
    <t>5.4.2</t>
  </si>
  <si>
    <t>CHICOTES</t>
  </si>
  <si>
    <t>5.4.2.1</t>
  </si>
  <si>
    <t>Chicotes UTP Categoria 6 / Classe E (RJ45 / RJ45) livres de halogéneo com 3m na cor cinzento, para ligação dos equipamentos à rede.</t>
  </si>
  <si>
    <t>5.5</t>
  </si>
  <si>
    <t>APARELHAGEM</t>
  </si>
  <si>
    <t>5.5.1</t>
  </si>
  <si>
    <t>5.5.1.1</t>
  </si>
  <si>
    <t>Tomada RJ45, Cat. 6 simples, em aparelhagem embebida.</t>
  </si>
  <si>
    <t>5.5.1.2</t>
  </si>
  <si>
    <t>Tomada RJ45, Cat. 6 dupla, em aparelhagem embebida.</t>
  </si>
  <si>
    <t>Tomada TV/R.</t>
  </si>
  <si>
    <t>5.6</t>
  </si>
  <si>
    <t>5.6.1</t>
  </si>
  <si>
    <t>ATE</t>
  </si>
  <si>
    <t>5.6.1.1</t>
  </si>
  <si>
    <t xml:space="preserve">Armãrio de Telecomunicações do Edifício com 500x600x200. </t>
  </si>
  <si>
    <t>5.6.2</t>
  </si>
  <si>
    <t>ATI</t>
  </si>
  <si>
    <t>5.6.2.1</t>
  </si>
  <si>
    <t xml:space="preserve">Bastidor de pavimento com 42U 800x800 mm, devidamente equipado conforme peças desenhadas.
</t>
  </si>
  <si>
    <t>5.6.2.2</t>
  </si>
  <si>
    <t xml:space="preserve">Armário de Telecomunicações Individual com 400x375x200 com 6PC+4CC+2FO.
</t>
  </si>
  <si>
    <t>5.6.3</t>
  </si>
  <si>
    <t>REDE MATV</t>
  </si>
  <si>
    <t>5.6.3.1</t>
  </si>
  <si>
    <t>Antena Terrestre DINOVA BOSS da Televes. Ref. 144145.</t>
  </si>
  <si>
    <t>5.6.3.2</t>
  </si>
  <si>
    <t>Amplificador Televés Ref. 537302.</t>
  </si>
  <si>
    <t>5.7</t>
  </si>
  <si>
    <t>REDE DE TERRAS DE PROTEÇÃO</t>
  </si>
  <si>
    <t>5.7.1</t>
  </si>
  <si>
    <t>Condutor de cobre, na cor regulamentar, instalado em conduta circular (tubo), com a seguinte secção:</t>
  </si>
  <si>
    <t>5.7.1.1</t>
  </si>
  <si>
    <t>XZG(zh) G2,5 mm²</t>
  </si>
  <si>
    <t>5.7.1.2</t>
  </si>
  <si>
    <t>XZG(zh) G4 mm²</t>
  </si>
  <si>
    <t>5.7.1.3</t>
  </si>
  <si>
    <t>XZG(zh) G16 mm²</t>
  </si>
  <si>
    <t>5.7.2</t>
  </si>
  <si>
    <t>Barra de Terras Telecomunicações "BTT" composto por barramento de cobre electrolítico assente em isoladores, e instalado em caixa metálica com porta.</t>
  </si>
  <si>
    <t>5.7.3</t>
  </si>
  <si>
    <t>Ligador amovível de terra composto por barramento de cobre electrolítico assente em isolador.</t>
  </si>
  <si>
    <t>5.8</t>
  </si>
  <si>
    <t>SISTEMA DE DETEÇÃO DE INCÊNDIO</t>
  </si>
  <si>
    <t>5.8.1</t>
  </si>
  <si>
    <t>5.8.1.1</t>
  </si>
  <si>
    <t>5.8.1.1.1</t>
  </si>
  <si>
    <t>5.8.2</t>
  </si>
  <si>
    <t>5.8.2.1</t>
  </si>
  <si>
    <t>5.8.2.1.1</t>
  </si>
  <si>
    <t>JE-H (FP)H - FE180/E30-E90 Bd1x2x0,8mm²</t>
  </si>
  <si>
    <t>5.8.3</t>
  </si>
  <si>
    <t>5.8.3.1</t>
  </si>
  <si>
    <t>Central de Detecção de Incêndios incluindo todos os acessórios necessários ao seu correto funcionamento nomeadamente, fonte de alimentação, bateria 12V/18Ah, módulo de controlo, comunicador telefónico, etc.</t>
  </si>
  <si>
    <t>5.8.3.2</t>
  </si>
  <si>
    <t>Detector Óptico de Fumos.</t>
  </si>
  <si>
    <t>5.8.3.3</t>
  </si>
  <si>
    <t>Detector Linear por infravermelhos incluindo refletor.</t>
  </si>
  <si>
    <t>5.8.3.4</t>
  </si>
  <si>
    <t>Detector Termovelocimétrico.</t>
  </si>
  <si>
    <t>5.8.3.5</t>
  </si>
  <si>
    <t>Base de detector.</t>
  </si>
  <si>
    <t>5.8.3.6</t>
  </si>
  <si>
    <t>Botoneira de Alarme.</t>
  </si>
  <si>
    <t>5.8.3.7</t>
  </si>
  <si>
    <t>Sinalizador remoto para detetor de fumos.</t>
  </si>
  <si>
    <t>5.8.3.8</t>
  </si>
  <si>
    <t>Sirene de Alarme Interior.</t>
  </si>
  <si>
    <t>5.8.3.9</t>
  </si>
  <si>
    <t>Módlulo de comando/alarme.</t>
  </si>
  <si>
    <t>5.8.4</t>
  </si>
  <si>
    <t>PROGRAMAÇÃO</t>
  </si>
  <si>
    <t>5.8.4.1</t>
  </si>
  <si>
    <t>Comissionamento, configuração, testes e formação.</t>
  </si>
  <si>
    <t>5.9</t>
  </si>
  <si>
    <t>SISTEMA DE DETEÇÃO DE GÁS</t>
  </si>
  <si>
    <t>5.9.1</t>
  </si>
  <si>
    <t>5.9.1.1</t>
  </si>
  <si>
    <t>5.9.1.1.1</t>
  </si>
  <si>
    <t>5.9.2</t>
  </si>
  <si>
    <t>5.9.2.1</t>
  </si>
  <si>
    <t>5.9.2.1.1</t>
  </si>
  <si>
    <t>5.9.3</t>
  </si>
  <si>
    <t>5.9.3.1</t>
  </si>
  <si>
    <t>Central de Detecção de Gás  incluindo todos os acessórios necessários ao seu correto funcionamento nomeadamente, fonte de alimentação, bateria 12V/18Ah, etc.</t>
  </si>
  <si>
    <t>5.9.3.2</t>
  </si>
  <si>
    <t>Detector de Gás.</t>
  </si>
  <si>
    <t>5.9.3.3</t>
  </si>
  <si>
    <t>Sinalizador Ótico-Acústico.</t>
  </si>
  <si>
    <t>5.10</t>
  </si>
  <si>
    <t>SISTEMA DE CCTV</t>
  </si>
  <si>
    <t>5.10.1</t>
  </si>
  <si>
    <t>5.10.1.1</t>
  </si>
  <si>
    <t>5.10.1.1.1</t>
  </si>
  <si>
    <t>5.10.2</t>
  </si>
  <si>
    <t>5.10.2.1</t>
  </si>
  <si>
    <t>5.10.2.1.1</t>
  </si>
  <si>
    <t>5.10.3</t>
  </si>
  <si>
    <t>5.10.3.1</t>
  </si>
  <si>
    <t>Gravador de CCTV.</t>
  </si>
  <si>
    <t>5.10.3.2</t>
  </si>
  <si>
    <t>Câmara de CCTV por IP, para montagem interior.</t>
  </si>
  <si>
    <t>5.11</t>
  </si>
  <si>
    <t>SISTEMA DE SOM</t>
  </si>
  <si>
    <t>5.11.1</t>
  </si>
  <si>
    <t>5.11.1.1</t>
  </si>
  <si>
    <t>5.11.1.1.1</t>
  </si>
  <si>
    <t>5.11.2</t>
  </si>
  <si>
    <t>5.11.2.1</t>
  </si>
  <si>
    <t>5.11.2.1.1</t>
  </si>
  <si>
    <t>SZ1-K 2x1,5mm2</t>
  </si>
  <si>
    <t>5.11.3</t>
  </si>
  <si>
    <t>5.11.3.1</t>
  </si>
  <si>
    <t>Central de Som Interior.</t>
  </si>
  <si>
    <t>5.11.3.2</t>
  </si>
  <si>
    <t>Altifalante do sistema de som (saliente).</t>
  </si>
  <si>
    <t>5.11.3.3</t>
  </si>
  <si>
    <t>Altifalante do sistema de som (encastrar).</t>
  </si>
  <si>
    <t>5.12</t>
  </si>
  <si>
    <t>SISTEMA DE DETEÇÃO DE INTRUSÃO</t>
  </si>
  <si>
    <t>5.12.1</t>
  </si>
  <si>
    <t>5.12.1.1</t>
  </si>
  <si>
    <t>5.12.1.1.1</t>
  </si>
  <si>
    <t>5.12.2</t>
  </si>
  <si>
    <t>5.12.2.1</t>
  </si>
  <si>
    <t>5.12.2.1.1</t>
  </si>
  <si>
    <t xml:space="preserve">1 par x 0,75 + 2 pares x 0,22 mm Branco </t>
  </si>
  <si>
    <t>5.12.2.1.2</t>
  </si>
  <si>
    <t>5.12.3</t>
  </si>
  <si>
    <t>5.12.3.1</t>
  </si>
  <si>
    <t>Central 8 a 32 zonas / 4 àreas em caixa metálica média. Transmissor telefónico ATS770, ATS-TK-MM.</t>
  </si>
  <si>
    <t>5.12.3.2</t>
  </si>
  <si>
    <t>Teclado LCD 2 x 16 caractéres com indicação de áreas e Leitor de cartões.</t>
  </si>
  <si>
    <t>5.12.3.3</t>
  </si>
  <si>
    <t>Detector PIR 9 cortinas de 12 m Anti-Masking - EN50131 Grau 3.</t>
  </si>
  <si>
    <t>5.12.3.4</t>
  </si>
  <si>
    <t>Contacto de porta com 2m de cabo, EN50131 Grau 3, NF - Branco, GAP portas não metálicas 17 mm e portas metálicas 12 mm, 54 x 13 x 12.5 mm.</t>
  </si>
  <si>
    <t>5.12.3.5</t>
  </si>
  <si>
    <t>Sirene auto-alimentada 120 db, Classe III Grau 3.</t>
  </si>
  <si>
    <t>5.13</t>
  </si>
  <si>
    <t>5.13.1</t>
  </si>
  <si>
    <t>5.13.2</t>
  </si>
  <si>
    <t>Elaboração do relatório de ensaios e funcionalidades (REF), e elaboração das telas finais.</t>
  </si>
  <si>
    <t>5.13.3</t>
  </si>
  <si>
    <t>Formação a pessoal a definir pelo dono de obra dos vários equipamentos e sistemas instalados.</t>
  </si>
  <si>
    <t>EQUIPAMENTOS E INSTALAÇÕES MECÂNICAS</t>
  </si>
  <si>
    <t>6.1</t>
  </si>
  <si>
    <t>PRODUÇÃO E DISTRIBUIÇÃO DE ÁGUA QUENTE</t>
  </si>
  <si>
    <t>Fornecimento e montagem, segundo as boas técnicas da especialidade, de todos os materiais e equipamentos a seguir descriminados:</t>
  </si>
  <si>
    <t>6.1.1</t>
  </si>
  <si>
    <t>Caldeira mural de condensação a gás natural, estanque com aspiração na sala, fabricado em liga de aluminio silício. Queimador cerâmico modulante desde 18%, bomba odulante; rendimento sazonal até 110%.
Regulação EMS em cascata
Pressão máxima de serviço: 6 bar.
Temperatura máxima de saída (segurança): 90ºC</t>
  </si>
  <si>
    <t>6.1.1.1</t>
  </si>
  <si>
    <t>Tipo 85 kW</t>
  </si>
  <si>
    <t>6.1.2</t>
  </si>
  <si>
    <t>kit hidráulico de ligação rápida para montagem directa sobre a caldeira: Bomba Wilo Stratos para 25/1 - 8 de alta eficiência, válvula de gás, válvula de avanço e rretorno, anti-retorno, manómetro, ligações para o vaso de expansão, descarga e enchimento, isolamento.</t>
  </si>
  <si>
    <t>6.1.3</t>
  </si>
  <si>
    <t>Kit de transformação para propano</t>
  </si>
  <si>
    <t>6.1.4</t>
  </si>
  <si>
    <t>Vaso de expansão de volume mínimo de 25L, circuito fechado,  para ligar ao kit hidráulico das caldeiras murais de condensação, com membrana de azoto e equipados incluindo conjunto de suporte e demais acessórios para a correta fixação (kit de ligação).</t>
  </si>
  <si>
    <t>6.1.5</t>
  </si>
  <si>
    <t>Conjunto de montagem de 2 caldeiras em linha TL2: Bastidor, compensador hidráulico com isolamento DN65 (possibilidade de montagem à direita/esquerda), incluindo bainha, colector de avanço/retorno, colector de gás e isolamento. Caudal máximo do compensador  17m3/h.</t>
  </si>
  <si>
    <t>6.1.6</t>
  </si>
  <si>
    <t>Bainha: para compensador hidráulico R1/2'' - 100mm</t>
  </si>
  <si>
    <t>6.1.7</t>
  </si>
  <si>
    <t>Sonda AQS AS E (6mm)</t>
  </si>
  <si>
    <t>6.1.8</t>
  </si>
  <si>
    <t xml:space="preserve">Equipa de neutralização  de condensados, incluindo 8 kg de granulado (consumível com período de vida distinto consoante a maior ou menor produção de condensados). Neutralizador com a função de neutralizar a acidez da água dos condensados produzidos pela caldeira antes de entrarem na rede de águas pluviais. </t>
  </si>
  <si>
    <t>6.1.9</t>
  </si>
  <si>
    <t>Kit de controlo e regulação central das caldeiras em cascata, CW400, para controlodos dois sistemas de aquecimento de aguas quentes sanitárias e sistema de aquecimento local com válvulas misturadoras. O sistema permitir a comunicação com o sistema de gestão técnica. Integrável na unidade de comando MX25 para caldeiras de chão, como interface de programação com o usuário e controlar central para funções adicionais. Controlo através de uma curva de aquecimento por sonda exterior, servindo ainda como termóstato ambiente no local de referência. Incluindo conjunto de suporte e demais acessórios para a correta fixação e ligações elétricas e de potência, conforme CTE.</t>
  </si>
  <si>
    <t>6.1.10</t>
  </si>
  <si>
    <t>Módulo de funções, MM100, para ligação a circuito de aquecimento ou para controlo de carga do depósito de AQS. Controlo do circuito de aquecimento com misturadora. Controlo de carga de um acumulador de AQS, incluindo sonda TCI.</t>
  </si>
  <si>
    <t>6.1.11</t>
  </si>
  <si>
    <t>Colectores para água quente de DN100, incluindo suportagem, isolamento e revestimento, com 1 saída de reserva de DN40 tamponada com flange cega, 1 saída de DN40 para descarga, 2 entradas de DN15 para termómetro e manómetro, 1 entrada para sonda de temperatura, uma ligação para válvula equilibradora de pressão de DN65, uma ligação para enchimeto/segurança DN50 e ligações para:
Entradas................................1 de DN65
Saídas...................................2 de DN40
Saídas...................................1 de DN50</t>
  </si>
  <si>
    <t>6.1.12</t>
  </si>
  <si>
    <t>Vaso de expansão de volume mínimo de 80L, circuito fechado, para ligar ao colector de distribuição, com membrana de azoto e equipados incluindo conjunto de suporte e demais acessórios para a correta fixação do vaso de expansão.</t>
  </si>
  <si>
    <t>6.1.13</t>
  </si>
  <si>
    <t>Conjunto de válvulas dos colectores de distribuição e respetivos vasos de expansão:</t>
  </si>
  <si>
    <t>6.1.13.1</t>
  </si>
  <si>
    <t>Válvulas de seccionamento do tipo macho esférico:</t>
  </si>
  <si>
    <t>6.1.13.1.1</t>
  </si>
  <si>
    <t>DN32</t>
  </si>
  <si>
    <t>6.1.13.2</t>
  </si>
  <si>
    <t>Válvulas de segurança:</t>
  </si>
  <si>
    <t>6.1.13.2.1</t>
  </si>
  <si>
    <t>6.1.13.3</t>
  </si>
  <si>
    <t>Manómetros.</t>
  </si>
  <si>
    <t>6.1.13.4</t>
  </si>
  <si>
    <t>Termómetros.</t>
  </si>
  <si>
    <t>6.1.13.5</t>
  </si>
  <si>
    <t>Sonda de temperatura</t>
  </si>
  <si>
    <t>6.1.13.6</t>
  </si>
  <si>
    <t>Funis para descarga sifonados.</t>
  </si>
  <si>
    <t>6.1.14</t>
  </si>
  <si>
    <t>Conjunto de válvulas do circuito de Aquecimento:</t>
  </si>
  <si>
    <t>6.1.14.1</t>
  </si>
  <si>
    <t>6.1.14.1.1</t>
  </si>
  <si>
    <t>DN15</t>
  </si>
  <si>
    <t>6.1.14.1.2</t>
  </si>
  <si>
    <t>DN20</t>
  </si>
  <si>
    <t>6.1.14.1.3</t>
  </si>
  <si>
    <t>6.1.14.1.4</t>
  </si>
  <si>
    <t>DN40</t>
  </si>
  <si>
    <t>6.1.14.1.5</t>
  </si>
  <si>
    <t>DN50</t>
  </si>
  <si>
    <t>6.1.14.1.6</t>
  </si>
  <si>
    <t>DN65</t>
  </si>
  <si>
    <t>6.1.14.2</t>
  </si>
  <si>
    <t>Válvulas de retenção do tipo charneira:</t>
  </si>
  <si>
    <t>6.1.14.2.1</t>
  </si>
  <si>
    <t>6.1.14.2.2</t>
  </si>
  <si>
    <t>6.1.14.2.3</t>
  </si>
  <si>
    <t>6.1.14.3</t>
  </si>
  <si>
    <t>Válvulas equlibradoras de pressão:</t>
  </si>
  <si>
    <t>6.1.14.3.1</t>
  </si>
  <si>
    <t>6.1.14.4</t>
  </si>
  <si>
    <t>Válvulas de 3 vias motorizadas, incluindo servomotor:</t>
  </si>
  <si>
    <t>6.1.14.4.1</t>
  </si>
  <si>
    <t>6.1.14.4.2</t>
  </si>
  <si>
    <t>6.1.14.5</t>
  </si>
  <si>
    <t>Válvulas reguladora de caudal do tipo TA:</t>
  </si>
  <si>
    <t>6.1.14.5.1</t>
  </si>
  <si>
    <t>6.1.14.5.2</t>
  </si>
  <si>
    <t>6.1.14.5.3</t>
  </si>
  <si>
    <t>6.1.14.6</t>
  </si>
  <si>
    <t>Filtros "Y" para água, com o crivo em aço inox:</t>
  </si>
  <si>
    <t>6.1.14.6.1</t>
  </si>
  <si>
    <t>6.1.14.6.2</t>
  </si>
  <si>
    <t>6.1.14.6.3</t>
  </si>
  <si>
    <t>6.1.14.6.4</t>
  </si>
  <si>
    <t>6.1.14.6.5</t>
  </si>
  <si>
    <t>6.1.14.7</t>
  </si>
  <si>
    <t>Juntas anti-vibráteis:</t>
  </si>
  <si>
    <t>6.1.14.7.1</t>
  </si>
  <si>
    <t>6.1.14.7.2</t>
  </si>
  <si>
    <t>6.1.14.7.3</t>
  </si>
  <si>
    <t>6.1.14.7.4</t>
  </si>
  <si>
    <t>6.1.14.7.5</t>
  </si>
  <si>
    <t>6.1.14.8</t>
  </si>
  <si>
    <t>6.1.14.9</t>
  </si>
  <si>
    <t>6.1.14.10</t>
  </si>
  <si>
    <t>Purgadores de ar automáticos.</t>
  </si>
  <si>
    <t>6.1.14.11</t>
  </si>
  <si>
    <t>6.1.14.12</t>
  </si>
  <si>
    <t>6.1.14.13</t>
  </si>
  <si>
    <t>Sensores de Fluxo próprios para detecção da colmatação de filtros de água, incluindo acessórios:</t>
  </si>
  <si>
    <t>6.1.14.14</t>
  </si>
  <si>
    <t>Fornecimento e montagem de Contadores de Energia Térmica para os circuitos de produção e distribuição de aquecimento, incluíndo todos os acessórios necessários ao seu correcto funcionamento e de acordo com as condições técnicas especiais.</t>
  </si>
  <si>
    <t>6.1.14.14.1</t>
  </si>
  <si>
    <t>6.1.15</t>
  </si>
  <si>
    <t>Depósito vertical de acumulação de Água Quente Sanitário (DAQS) de uma serpentina, com revestimento interior em aço vitrificado, com ânodo de magnésio de série, isolamento de 50 mm em PUR, para uma capacidade de 750L.
Temperatura máxima de AQS: 95ºC;
Aquecimento: 160ºC;
Pressão máxima de funcionamento de AQS: 10 bar
Pressão máximo de serviço da água de aquecimento: 16 bar
incluindo tubagem de ligação a circuito de águas quentes sanitárias, bem como todos os acessórios necessários à sua instalação.</t>
  </si>
  <si>
    <t>6.1.16</t>
  </si>
  <si>
    <t>Vaso de expansão de volume mínimo de 50L para ligar ao depósito de acumulação, circuito aberto, com membrana de azoto e equipados incluindo conjunto de suporte e demais acessórios para a correta fixação do vaso de expansão.</t>
  </si>
  <si>
    <t>6.1.17</t>
  </si>
  <si>
    <t>Depósito vertical de acumulação de Água Quente Sanitário (DSolar) de uma serpentina com revestimento interior em aço vitrificado, com ânodo de magnésio de série, isolamento de 50 mm em PUR, para uma capacidade de 1000L.
Temperatura máxima de AQS: 95ºC;
Aquecimento: 160ºC;
Pressão máxima de funcionamento de AQS: 10 bar
Pressão máximo de serviço da água de aquecimento: 16 bar
incluindo tubagem de ligação a circuito de águas quentes sanitárias, bem como todos os acessórios necessários à sua instalação.</t>
  </si>
  <si>
    <t>6.1.18</t>
  </si>
  <si>
    <t>Vaso de expansão de volume mínimo de 60L para ligar ao depósito de acumulação, circuito aberto, com membrana de azoto e equipados incluindo conjunto de suporte e demais acessórios para a correta fixação do vaso de expansão.</t>
  </si>
  <si>
    <t>6.1.19</t>
  </si>
  <si>
    <t>Conjunto de válvulas dos depósitos de AQS e Solar e respetivos vasos de expansão:</t>
  </si>
  <si>
    <t>6.1.19.1</t>
  </si>
  <si>
    <t>6.1.19.2</t>
  </si>
  <si>
    <t>6.1.19.3</t>
  </si>
  <si>
    <t>6.1.19.4</t>
  </si>
  <si>
    <t>6.1.19.4.1</t>
  </si>
  <si>
    <t>6.1.19.5</t>
  </si>
  <si>
    <t>6.1.19.5.1</t>
  </si>
  <si>
    <t>6.1.20</t>
  </si>
  <si>
    <t>Conjunto de válvulas da rede de água fria e de distribuição de AQS:</t>
  </si>
  <si>
    <t>6.1.20.1</t>
  </si>
  <si>
    <t>Filtro de polifosfatos.</t>
  </si>
  <si>
    <t>6.1.20.2</t>
  </si>
  <si>
    <t>6.1.20.2.1</t>
  </si>
  <si>
    <t>6.1.20.2.2</t>
  </si>
  <si>
    <t>6.1.20.3</t>
  </si>
  <si>
    <t>6.1.20.4</t>
  </si>
  <si>
    <t>6.1.20.4.1</t>
  </si>
  <si>
    <t>6.1.20.4.2</t>
  </si>
  <si>
    <t>6.1.20.5</t>
  </si>
  <si>
    <t>6.1.20.6</t>
  </si>
  <si>
    <t>6.1.20.7</t>
  </si>
  <si>
    <t>6.1.20.8</t>
  </si>
  <si>
    <t>6.1.20.9</t>
  </si>
  <si>
    <t>Válvulas de 3 vias misturadora termostática, para regulação da temperatura de distribuição de AQS, incluindo servomotor:</t>
  </si>
  <si>
    <t>6.1.20.9.1</t>
  </si>
  <si>
    <t>6.1.20.10</t>
  </si>
  <si>
    <t>6.1.20.10.1</t>
  </si>
  <si>
    <t>6.1.20.10.2</t>
  </si>
  <si>
    <t>6.1.20.11</t>
  </si>
  <si>
    <t>Válvulas redutoras de pressão:</t>
  </si>
  <si>
    <t>6.1.20.11.1</t>
  </si>
  <si>
    <t>6.1.20.12</t>
  </si>
  <si>
    <t>6.1.20.12.1</t>
  </si>
  <si>
    <t>6.1.20.12.2</t>
  </si>
  <si>
    <t>6.1.20.12.3</t>
  </si>
  <si>
    <t>6.1.21</t>
  </si>
  <si>
    <t>Bombas circuladoras in-line de caudal constante para distruibuição de AQS e recirculação entre depósitos, de acordo com a tubagem prevista no projecto de águas e esgotos, adequadas aos seguintes caudais e perdas de carga disponíveis, incuindo todos os acessórios de montagem necessários para o seu bom funcionamento, conforme CTE e esquema de princípio das Peças Desenhadas. A instalação das bombas deverá incluir válvulas de corte, filtros com sensor de fluxo e juntas anti vibráteis, quantificadas no conjunto de válvulas do persente documento.
(A perda de carga e o caudal deverão ser compatibilizados com o projecto de águas e esgotos).</t>
  </si>
  <si>
    <t>6.1.21.1</t>
  </si>
  <si>
    <t>BRCS.1
. . . Q = 3,00 m3/h
. . . ∆P = 2,00 m.c.a. + ∆P(Equip.)</t>
  </si>
  <si>
    <t>6.1.21.2</t>
  </si>
  <si>
    <t>BRCS.2
. . . Q = 3,00 m3/h
. . . ∆P = 2,00 m.c.a. + ∆P(Equip.)</t>
  </si>
  <si>
    <t>6.1.21.3</t>
  </si>
  <si>
    <t>B.AQS.01
. . . Q = 12,78 m3/h
. . . ∆P = 5,70 m.c.a. + ∆P(Equip.)</t>
  </si>
  <si>
    <t>6.1.21.4</t>
  </si>
  <si>
    <t>B.AQS.02
. . . Q = 8,10 m3/h
. . . ∆P = 7,00 m.c.a. + ∆P(Equip.)</t>
  </si>
  <si>
    <t>6.1.22</t>
  </si>
  <si>
    <t>Bombas circuladoras in-line de caudal variável     adequadas aos seguintes caudais e perdas de carga disponíveis, incuindo todos os acessórios de montagem necessários para o seu bom funcionamento, conforme CTE e esquema de princípio das Peças Desenhadas. A instalação das bombas deverá incluir válvulas de corte, filtros com sensor de fluxo e juntas anti vibráteis, quantificadas no conjunto de válvulas do persente documento.</t>
  </si>
  <si>
    <t>6.1.22.1</t>
  </si>
  <si>
    <t>BAQ.D.01 + Reserva
. . . Q = 3,00 m3/h
. . . ∆P = 4,95 m.c.a. + ∆P(Equip.)</t>
  </si>
  <si>
    <t>6.1.22.2</t>
  </si>
  <si>
    <t>BAQ.D.02  + Reserva
. . . Q = 2,00 m3/h
. . . ∆P = 3,74 m.c.a. + ∆P(Equip.)</t>
  </si>
  <si>
    <t>6.1.22.3</t>
  </si>
  <si>
    <t>BAQ.D.03  + Reserva
. . . Q = 2,00 m3/h
. . . ∆P = 3,74 m.c.a. + ∆P(Equip.)</t>
  </si>
  <si>
    <t>6.1.23</t>
  </si>
  <si>
    <t>Tratamento de águas completo: sistema de enchimento e compensação com descalcificação com tanque de salmoura ,  (filtros de água, válvula misturadora, contador de impulsos, bomba doseadora, depósito PEAD, 25 kg de produto químico e sal grosso) e incluindo interruptor horário e as respetivas ligações elétricas, mecânicas e hidráulicas e demais acessórios necessários para o seu bom funcionamento.</t>
  </si>
  <si>
    <t>Nota: os acessórios devem ser devidamente compatibilizados com a tubagem onde são inseridos.</t>
  </si>
  <si>
    <t>As ligações à rede de distribuição de água fria e quente pertencem à empreitada do projeto de águas e esgotos.</t>
  </si>
  <si>
    <t>Todos os acessórios com diâmetro nominal igual ou superior a DN50 deverão ser flangeados.</t>
  </si>
  <si>
    <t xml:space="preserve">Os depósitos deverão ser testados em fábrica a nível de temperaturas, pressões e respetivos acessórios e juntas da falange. </t>
  </si>
  <si>
    <t>6.2</t>
  </si>
  <si>
    <t>APROVEITAMENTO ENERGÉTICO SOLAR</t>
  </si>
  <si>
    <t>6.2.1</t>
  </si>
  <si>
    <t>Colector Solar plano de alto rendimento, para montagem vertical. Absorvedor de dupla serpentina, soldadura ómega, revestimento seletivo Tinox e vidro solar de elevada transmissibilidade. 
Superficie útil 2,43m2; 
pressão máxima de funcionamento: 10bar; 
Factor de rendimento 0,794;
Peso(kg):45; 
(CxLxA): 1175 x 87 x 2170 mm;
inclinação 35°, orientados a 0º; 
Coeficientes de perdas térmicas: a1= 3,86 W/m²K, a2= 0,013 W/m²K² , conforme CTE:</t>
  </si>
  <si>
    <t>6.2.2</t>
  </si>
  <si>
    <t>Estrutura de suporte básica para montagem de um colector verticais sobre cobertura plana. Fabricada em alumínio. Permite regulação do ângulo de inclinação, 35º. Necessário um por cada grupo de colectores.</t>
  </si>
  <si>
    <t>6.2.3</t>
  </si>
  <si>
    <t xml:space="preserve">Estrutura de suporte básica para montagem de colectores adicionais (montagem na vertical), sobre cobretura plana. Permite regulação do ângulo de inclinação, 35º. Fabricada em alumínio. Necessário um por cada colector de cada grupo, à excepção do primeiro. </t>
  </si>
  <si>
    <t>6.2.4</t>
  </si>
  <si>
    <t>Conjunto de ligações hidráulicas devidamente isolados para a campo de colectores, para instalação em cobertura plana, composto por: 2 tiras de isolamento de espuma elastomérica para isolar as uniões metálicas entre os colectores, 2 cotovelos de saída com rosca macho 3/4" para a entrada e saída do grupo de colectores, 2 tampões de latão, 1 passa-cabos para sensor de temperatura; 1 chave para instalação dos colectores solares sobre as estruturas de suporte. Necessário um conjunto de ligações por cada grupo de colectores, conforme peças desenhadas.</t>
  </si>
  <si>
    <t>6.2.5</t>
  </si>
  <si>
    <t>Dissipador de Calor para uma potência térmica de 24 kW, apto para fluido com 25 % de Glicol e resistente à corrosão, incluindo suportes de fixações e demais acessórios necessários para o seu correto funcionamento, conforme C.T.E</t>
  </si>
  <si>
    <t>6.2.6</t>
  </si>
  <si>
    <t>Módulo hidráulico para interligação do dissipador ao circuito solar, deverá ser composto por válvula de 3 vias motorizada para comunicação com o controlador da circuito, embutido numa estrutura de espuma de poliuretano injetado, rígido, incluido todos os acessórios e interligações elétricas e de comando necessárias, conforme CTE.</t>
  </si>
  <si>
    <t>6.2.7</t>
  </si>
  <si>
    <t>Vaso de expansão solar de 80 L, com membrana de azoto, incluindo conjunto de suportes e demais acessórios e ligações necessários ao seu bom funcionamento.</t>
  </si>
  <si>
    <t>6.2.8</t>
  </si>
  <si>
    <t>Conjunto de válvulas do circuito dos painéis solares:</t>
  </si>
  <si>
    <t>6.2.8.1</t>
  </si>
  <si>
    <t>6.2.8.1.1</t>
  </si>
  <si>
    <t>6.2.8.1.2</t>
  </si>
  <si>
    <t>6.2.8.1.3</t>
  </si>
  <si>
    <t>6.2.8.2</t>
  </si>
  <si>
    <t>6.2.8.2.1</t>
  </si>
  <si>
    <t>6.2.8.3</t>
  </si>
  <si>
    <t>Válvulas de balanceamento com caudalímetro para a bateria de colectores solares. Necessário um  por cada grupo de colectores.</t>
  </si>
  <si>
    <t>6.2.8.3.1</t>
  </si>
  <si>
    <t>6.2.8.4</t>
  </si>
  <si>
    <t>Válvulas de segurança solar:</t>
  </si>
  <si>
    <t>6.2.8.4.1</t>
  </si>
  <si>
    <t>6.2.8.4.2</t>
  </si>
  <si>
    <t>6.2.8.5</t>
  </si>
  <si>
    <t>6.2.8.5.1</t>
  </si>
  <si>
    <t>6.2.8.6</t>
  </si>
  <si>
    <t>6.2.8.7</t>
  </si>
  <si>
    <t>6.2.8.8</t>
  </si>
  <si>
    <t xml:space="preserve">Purgadores de ar automáticos para instalações solares com câmara de vapor e válvula de esfera. Intervalos de temperatura 30ºC - 150ºC </t>
  </si>
  <si>
    <t>6.2.8.9</t>
  </si>
  <si>
    <t>6.2.8.10</t>
  </si>
  <si>
    <t>6.2.8.10.1</t>
  </si>
  <si>
    <t>6.2.8.11</t>
  </si>
  <si>
    <t>6.2.8.12</t>
  </si>
  <si>
    <t>6.2.8.13</t>
  </si>
  <si>
    <t>Fornecimento e montagem de Contadores de Energia Térmica para o circuito solar com conexão com o sistema de gestão técnica, M-Bus, incluíndo todos os acessórios necessários ao seu correcto funcionamento e  montagem, ligações elétricas e comando, de acordo com as condições técnicas especiais.</t>
  </si>
  <si>
    <t>6.2.8.13.1</t>
  </si>
  <si>
    <t>6.2.9</t>
  </si>
  <si>
    <t>Grupo de Circulação Solar já instalados numa caixa isolada, incluindo termómetros/ válvulas de esfera, válvula de segurança até 6 bar, bomba de circulação, válvula anti-retorno, caudalímetro com regulação de caudal,válvula de corte com termómetro integrado, manómetro, torneira de enchimento, torneira para esgoto e ligação para o vaso de expansão, purgadores, incluindo ligações hidráulicas, elétrica e de comando, conforme CTE:
BCS.1 e BCS.2
. . . Q = 0,70 m3/h
. . . ∆P = 6,94 m.c.a. + ∆P(Equip.)</t>
  </si>
  <si>
    <t>6.2.10</t>
  </si>
  <si>
    <t xml:space="preserve">Controlador Central Solar  para regulação/controlo de todo o sistema solar e módulo de funções, para controlo do grupo de circulação solar, sondas de temperatura dos painéis e depósitos, válvula de 3 vias, dissipador dor de calor  e interligação ao sistema de controlo das caldeiras e comunicação com o sistema de gestão técnica, com display LCD com indicações de temperaturas e do painel e códigos, incluindo acessórios de montagem de interligação elétrica e de comando,  conforme CTE. </t>
  </si>
  <si>
    <t>6.2.11</t>
  </si>
  <si>
    <t>Líquido portador de calor próprio para instalações solares em recipiente de 200 L.</t>
  </si>
  <si>
    <t>Em cada bateria de coletrores solares deverá ser instalado purgadores de ar, válvula de segurança e válvula de balanceamento com caudalímetro próprios.</t>
  </si>
  <si>
    <t>6.3</t>
  </si>
  <si>
    <t>EQUIPAMENTO DE AQUECIMENTO E/OU ARREFECIMENTO LOCAL</t>
  </si>
  <si>
    <t>6.3.1</t>
  </si>
  <si>
    <t>Fornecimento e montagem de unidade de expansão direta, Split (Unidade Exterior + Unidade Interior), para arrefecimento, de  enchimento de gás R410A e demais acessórios , incluindo ligações e bomba de condensados, e restantes caracteristicas indicadas nas CTE:</t>
  </si>
  <si>
    <t>6.3.1.1</t>
  </si>
  <si>
    <t>UE.Spl.1</t>
  </si>
  <si>
    <t>6.3.2</t>
  </si>
  <si>
    <t>Unidades Interiores do tipo mural, a 2 tubos, incluindo comando, termostato, válvulas e respectivas ligações, fixação e tabuleiro de recolha de condensados, suportagem e restantes caracteristicas indicadas nas CTE:</t>
  </si>
  <si>
    <t>6.3.2.1</t>
  </si>
  <si>
    <t>Spl.1 (Espaço técnico [ITED/ELC])
Pot. Arref. .......................5,0 kW.</t>
  </si>
  <si>
    <t>6.3.3</t>
  </si>
  <si>
    <t>Sifões para unidades interiores, de acordo com as indicações do fabricante.</t>
  </si>
  <si>
    <t>6.3.4</t>
  </si>
  <si>
    <t>Carga de gás refrigerante R410A, incluindo fornecimento:</t>
  </si>
  <si>
    <t>6.3.5</t>
  </si>
  <si>
    <t>Fornecimento e montagem de unidade de expansão direta, Multi-Split (Unidade Exterior + 2 Unidades Interiores), para arrefecimento e aquecimento, de  enchimento de gás R410A e demais acessórios , incluindo ligações e bomba de condensados, e restantes caracteristicas indicadas nas CTE:</t>
  </si>
  <si>
    <t>6.3.5.1</t>
  </si>
  <si>
    <t>UEMSpl2
Pot. Arref. .......................4,0 kW.
Pot. Aquec. .....................4,4 kW.</t>
  </si>
  <si>
    <t>6.3.6</t>
  </si>
  <si>
    <t>6.3.6.1</t>
  </si>
  <si>
    <t>SPL2.1
Pot. Arref. .......................2,30 kW.
Pot. Aquec. .....................2,63 kW.</t>
  </si>
  <si>
    <t>6.3.6.2</t>
  </si>
  <si>
    <t>SPL2.2
Pot. Arref. .......................1,70 kW.
Pot. Aquec. .....................1,77 kW.</t>
  </si>
  <si>
    <t>6.3.7</t>
  </si>
  <si>
    <t>6.3.8</t>
  </si>
  <si>
    <t>6.4</t>
  </si>
  <si>
    <t>6.4.1</t>
  </si>
  <si>
    <t>Tubagem de cobre para o Fluido Refrigerante R410A devidamente isolada com tubo de borracha esponjosa do tipo AF da Armaflex, ou equivalente, conforme C.T.E., e esquema de princípio das instalações, para montagem em teto falso, incluindo calha técnica:</t>
  </si>
  <si>
    <t>6.4.1.1</t>
  </si>
  <si>
    <t>6,35 x 0,8 mm    (1/4").</t>
  </si>
  <si>
    <t>6.4.1.2</t>
  </si>
  <si>
    <t>9,52 x  0,8 mm   (3/8").</t>
  </si>
  <si>
    <t>6.4.1.3</t>
  </si>
  <si>
    <t>12,7 x 0,8 mm    (1/2”).</t>
  </si>
  <si>
    <t>6.4.2</t>
  </si>
  <si>
    <t>Tubagem de cobre  para o Fluido Refrigerante R410A devidamente isolada com tubo de borracha esponjosa do tipo AF da Armaflex, ou equivalente, conforme C.T.E., e esquema de princípio das instalações, para subida/descida no exterior e atravessamento da parede/laje incluindo incluindo calha técnica e revestimento a chapa pintada a cor branca:</t>
  </si>
  <si>
    <t>6.4.2.1</t>
  </si>
  <si>
    <t>6.4.2.2</t>
  </si>
  <si>
    <t>6.4.2.3</t>
  </si>
  <si>
    <t>6.4.3</t>
  </si>
  <si>
    <t>Tubagem em PVC para esgoto de condensados das unidades interiores de expansão direta:</t>
  </si>
  <si>
    <t>Montada em calha técnica, acessórios e suportagem, abertura e tapamento dos roços:</t>
  </si>
  <si>
    <t>6.4.3.1</t>
  </si>
  <si>
    <t>Ø16mm.</t>
  </si>
  <si>
    <t>6.4.3.2</t>
  </si>
  <si>
    <t>Ø20mm.</t>
  </si>
  <si>
    <t>6.4.4</t>
  </si>
  <si>
    <t>Tubagem de cobre incluindo suportagem e acessórios, isolada com manga elastomérica tipo Armaflex para montagem em tecto falso, para ligação do sistema dos colectores solares:</t>
  </si>
  <si>
    <t>6.4.4.1</t>
  </si>
  <si>
    <t>6.4.5</t>
  </si>
  <si>
    <t>Tubagem de cobre incluindo suportagem e acessórios, isolada com manga elastomérica tipo Armaflex e revestida a chapa para montagem no exterior ou em caleira técnica, para ligação do sistema dos colectores solares:</t>
  </si>
  <si>
    <t>6.4.5.1</t>
  </si>
  <si>
    <t>6.4.5.2</t>
  </si>
  <si>
    <t>6.4.6</t>
  </si>
  <si>
    <t>Tubagem de ferro preto, incluindo suportagem e acessórios, isolada com manga elastomérica tipo Armaflex:</t>
  </si>
  <si>
    <t>6.4.6.1</t>
  </si>
  <si>
    <t>6.4.6.2</t>
  </si>
  <si>
    <t>6.4.6.3</t>
  </si>
  <si>
    <t>6.4.6.4</t>
  </si>
  <si>
    <t>6.4.6.5</t>
  </si>
  <si>
    <t>6.4.7</t>
  </si>
  <si>
    <t>Tubagem de ferro preto, incluindo suportagem e acessórios, isolada com manga elastomérica tipo Armaflex e revestida a chapa, para montagem no exterior, em caleira técnica:</t>
  </si>
  <si>
    <t>6.4.7.1</t>
  </si>
  <si>
    <t>6.4.8</t>
  </si>
  <si>
    <t>Tubagem para distribuição de AQS em multicamadas com isolamento através de manga isolante flexível de espuma elastomérica, incluindo abertura e fecho  de roços, montagem  à vista, suspensa em cobertura ou parede , ensaiada e pronto a funcionar nos seguintes diâmetros, tudo de acordo com peças desenhadas e conforme o projeto de aguas e esgotos (utilizar o imediatamente superior em caso de diferença):</t>
  </si>
  <si>
    <t>6.4.8.1</t>
  </si>
  <si>
    <t>6.4.8.2</t>
  </si>
  <si>
    <t>6.4.9</t>
  </si>
  <si>
    <t>Tubagem para alimentação de água da rede em multicamadas, incluindo abertura e fecho  de roços, montagem  à vista, suspensa em cobertura ou parede , ensaiada e pronto a funcionar nos seguintes diâmetros, tudo de acordo com peças desenhadas e conforme o projeto de aguas e esgotos (utilizar o imediatamente superior em caso de diferença):</t>
  </si>
  <si>
    <t>6.4.9.1</t>
  </si>
  <si>
    <t>As ligações à rede de distribuição de água fria e quente pertencem à empreitada do projeto de águas e esgotos, os valores apresentados servem apenas para ligar os circuitos conforme Peças Desenhadas.</t>
  </si>
  <si>
    <t>Substituir a solução anticongelante (preferencialmente a cada 3-5 anos)</t>
  </si>
  <si>
    <t>6.5</t>
  </si>
  <si>
    <t>VENTILAÇÃO E TRATAMENTO DE AR</t>
  </si>
  <si>
    <t>6.5.1</t>
  </si>
  <si>
    <r>
      <t>Unidades de tratamento de ar,com módulos de insuflação e extração, registos de caudal, filtros admissão M5, insuflação F7, e retorno M5, módulos de ventiladores (insuflação e retorno),atenuador de ruído, tratamento anti corrosão dos colectores e das serpentinas, bateria de expansão directa a R-410A, pressostatos para filtros, sensor de pressão diferencial para o ventilador, sondas de temperatura, sondas de CO</t>
    </r>
    <r>
      <rPr>
        <vertAlign val="subscript"/>
        <sz val="10"/>
        <rFont val="Arial"/>
        <family val="2"/>
      </rPr>
      <t>2</t>
    </r>
    <r>
      <rPr>
        <sz val="10"/>
        <rFont val="Arial"/>
        <family val="2"/>
      </rPr>
      <t>, sifões, tabuleiros de condensados em aço inox, recuperador de fluxos cruzados, secções vazias com portas para limpeza e manutenção, lonas de ligação às condutas, telhado em chapa inclinada para unidades exteriores, incluindo quadro eléctrico de comando e controlo com comunicação com o sistema de gestão técnica, comando de controlo instalado no bar, interruptor de corte local montado + cablado e base de apoio, de acordo com C.T.E., para montagem na cobertura plana com as seguintes características principais:</t>
    </r>
  </si>
  <si>
    <t>6.5.1.1</t>
  </si>
  <si>
    <t>UTA.Bar (lado a lado)
. . . QInsuflação = 1100 m3/h 
. . . ∆PInsuf = 150 + ∆P(Grelha)
. . . QExtração = 1000 m3/h 
. . . ∆PExtr = 150 + ∆P(Grelha)
. . . Eficiência do Recup. (I./ V.)= 74% / 73%</t>
  </si>
  <si>
    <t>6.5.2</t>
  </si>
  <si>
    <t xml:space="preserve">Unidade exterior digital inverter  bomba de calor (UE.UTA.Bar), 5,00 kW (arref.), 5,60 kW (aquec.), incluindo montagem, suportes, acessórios, recolha de condensados, ligações refrigerantes,  carga de refrigerante, conforme C.T.E. </t>
  </si>
  <si>
    <t>6.5.3</t>
  </si>
  <si>
    <t>Carga adicional de gás refrigerante R410A, incluindo fornecimento:</t>
  </si>
  <si>
    <t>6.5.4</t>
  </si>
  <si>
    <r>
      <t>Unidades de tratamento de ar de baixo perfil para instalação em tecto falso, com módulo de  insuflação, incluindo secção de admissão com registo motorizado, filtros: admissão M5, insuflação F7, bateria de aquecimento, secções de ventilação (insuflação),  sondas de CO</t>
    </r>
    <r>
      <rPr>
        <vertAlign val="subscript"/>
        <sz val="10"/>
        <rFont val="Arial"/>
        <family val="2"/>
      </rPr>
      <t>2</t>
    </r>
    <r>
      <rPr>
        <sz val="10"/>
        <rFont val="Arial"/>
        <family val="2"/>
      </rPr>
      <t>, atenuador de ruído, secções vazias com portas para limpeza e manutenção, lonas de ligação às condutas, suportes com apoios antivibráticos, incluindo quadro eléctrico de comando e controlo com comunicação com o sistema de gestão técnica, interruptor de corte local montado + cablado, de acordo com C.T.E., com as seguintes características principais:</t>
    </r>
  </si>
  <si>
    <t>6.5.4.1</t>
  </si>
  <si>
    <t xml:space="preserve">UTA.01-05 (baixo perfil)
. . . QInsuflação = 1000 m3/h 
. . . ∆PInsuf = 100 + ∆P(Grelha)
. . . PAquec. =7.000 W </t>
  </si>
  <si>
    <t>6.5.4.2</t>
  </si>
  <si>
    <t>Comando fornecido com as UTAs 01 a 05 deverá ser instalado na Secretaria, no local assinalado nas peças desenhas, interligado por cabo UTP CAT6 (livre de halogéneos), sem passar perto dos cabos de alimentação</t>
  </si>
  <si>
    <t>6.5.5</t>
  </si>
  <si>
    <r>
      <t>Unidades de tratamento de ar, com módulos de insuflação e extração, com registos motorizados, filtros: admissão M5, insuflação F7, e retorno G4, bateria de aquecimento, secções de ventilação (insuflação e retorno) com variador de frequência, sondas de CO</t>
    </r>
    <r>
      <rPr>
        <vertAlign val="subscript"/>
        <sz val="10"/>
        <rFont val="Arial"/>
        <family val="2"/>
      </rPr>
      <t>2</t>
    </r>
    <r>
      <rPr>
        <sz val="10"/>
        <rFont val="Arial"/>
        <family val="2"/>
      </rPr>
      <t>, free-cooling, sondas de temperatura, atenuador de ruído, módulo de recuperação por fluxos cruzados, secções vazias com portas para limpeza e manutenção, lonas de ligação às condutas, telhado em chapa inclinada para unidades exteriores, base de apoio, incluindo quadro eléctrico de comando e controlo com comunicação com o sistema de gestão técnica, comando de controlo instalado em local a definir em obra, interruptor de corte local montado + cablado e base de apoio, de acordo com C.T.E., para montagem na cobertura plana com as seguintes características principais:</t>
    </r>
  </si>
  <si>
    <t>6.5.5.1</t>
  </si>
  <si>
    <t>UTA.Pavilhão (lado a lado)
. . . QInsuflação = 16000 m3/h 
. . . ∆PInsuf = 260 + ∆P(Grelha)
. . . QExtracção = 16000 m3/h 
. . . ∆PExt = 260 + ∆P(Grelha)
. . . PAquec. = 25.000 W 
. . . Eficiência do Recup. (I./ V.)= 74% / 71%</t>
  </si>
  <si>
    <t>6.5.5.2</t>
  </si>
  <si>
    <t>Comando fornecido com a UTA.Pav deverá ser instalado no Pavilhão, no local assinalado nas peças desenhas, interligado por cabo UTP CAT6 (livre de halogéneos), sem passar perto dos cabos de alimentação</t>
  </si>
  <si>
    <t>6.5.6</t>
  </si>
  <si>
    <r>
      <t xml:space="preserve">Ventiladores centrifugos </t>
    </r>
    <r>
      <rPr>
        <sz val="9"/>
        <rFont val="Arial"/>
        <family val="2"/>
      </rPr>
      <t xml:space="preserve">in line, </t>
    </r>
    <r>
      <rPr>
        <sz val="10"/>
        <rFont val="Arial"/>
        <family val="2"/>
      </rPr>
      <t>montagem em conduta com descarga na cobertura, incluindo juntas elásticas, obturador anti-retorno, grelha de proteção a corpos estranhos e demais acessórios, conforme CTE e peças desenhadas:</t>
    </r>
  </si>
  <si>
    <t>6.5.6.1</t>
  </si>
  <si>
    <t>VINL.01-02
. . . Caudal = 900 m³/h
. . . ∆P = 152 + ∆P(Grelha)</t>
  </si>
  <si>
    <t>6.5.6.2</t>
  </si>
  <si>
    <t>VINL.03-04
. . . Caudal = 900 m³/h
. . . ∆P = 114 + ∆P(Grelha)</t>
  </si>
  <si>
    <t>6.5.6.3</t>
  </si>
  <si>
    <t>VINL.06
. . . Caudal = 900 m³/h
. . . ∆P = 110 + ∆P(Grelha)</t>
  </si>
  <si>
    <t>6.5.6.4</t>
  </si>
  <si>
    <t>VINL.07
. . . Caudal = 700 m³/h
. . . ∆P = 107 + ∆P(Grelha)</t>
  </si>
  <si>
    <t>6.5.6.5</t>
  </si>
  <si>
    <t>VINL.05
. . . Caudal = 540 m³/h
. . . ∆P = 134 + ∆P(Grelha)</t>
  </si>
  <si>
    <t>6.5.6.6</t>
  </si>
  <si>
    <t>VINL.08
. . . Caudal = 400 m³/h
. . . ∆P = 33 + ∆P(Grelha)</t>
  </si>
  <si>
    <t>6.5.6.7</t>
  </si>
  <si>
    <t>VINL.09
. . . Caudal = 250 m³/h
. . . ∆P = 26 + ∆P(Grelha)</t>
  </si>
  <si>
    <t>6.5.6.8</t>
  </si>
  <si>
    <t>VINL.10
. . . Caudal = 100 m³/h
. . . ∆P = 24 + ∆P(Grelha)</t>
  </si>
  <si>
    <t>6.5.7</t>
  </si>
  <si>
    <t xml:space="preserve">Ventilador helicoidal  montagem no tecto ligado por conduta até ao bico de pato, incluindo obturador anti-retorno, rolamento de esferas, detetor de presença, temporizador regulável (minímo 5 minutos), transformador de segurança, incluindo todas as fixações e  acessórios necessárias ao seu correto funcionamento, conforme C.T.E.: </t>
  </si>
  <si>
    <t>6.5.7.1</t>
  </si>
  <si>
    <t>VE.01
. . . Caudal = 95 m³/h</t>
  </si>
  <si>
    <t>6.5.8</t>
  </si>
  <si>
    <t xml:space="preserve">Ventilador helicoidal para as lojas com  montagem no tecto ligado por conduta até ao bico de pato, incluindo obturador anti-retorno, rolamento de esferas, interruptor on/off no local, incluindo todas as fixações e  acessórios necessárias ao seu correto funcionamento, conforme C.T.E.: </t>
  </si>
  <si>
    <t>6.5.8.1</t>
  </si>
  <si>
    <t>VE.02-03
. . . Caudal = 95 m³/h</t>
  </si>
  <si>
    <t>6.5.9</t>
  </si>
  <si>
    <t>Ventiladores Centrífugo in line de duas velocidades, de voluta de plástico ABS de alta qualidade e duradoura, montagem em conduta ligada à hotte e descarga em bico de pato, incluindo juntas elásticas, obturador anti-retorno, grelha de proteção a corpos estranhos e demais acessórios, conforme CTE e peças desenhadas:</t>
  </si>
  <si>
    <t>6.5.9.1</t>
  </si>
  <si>
    <t>VE.HOTTE.1
. . . Caudal = 360 m³/h (min)
. . . ∆PExt =72 + ∆P(Hotte)</t>
  </si>
  <si>
    <t>6.5.9.2</t>
  </si>
  <si>
    <t>Interruptor do VE.Hotte.1 com posição on/off e selector de 2 velocidades a instalar na hotte ou perto da mesma, incluindo montagem e acessórios de fixação e respetiva eletrificação e comunicação com o ventilador.</t>
  </si>
  <si>
    <t>6.5.10</t>
  </si>
  <si>
    <t>Hotte parietal para extração dos odores da máquina de café e/ou lavalouça, com 500 mm de comprimento e 500 m de largura e 500 mm de altura, construção em aço inox AISI304, para ligação ao ventilador VE.HOTTE.1 de acordo com as peças desenhadas, com amortecedores de ruído no interior, incluindo conduta rectangular extensível para cobrir o tubo de descarga, acessórios, fixações e suportes, conforme peças desenhadas e C.T.E.</t>
  </si>
  <si>
    <t>6.5.11</t>
  </si>
  <si>
    <t>Obturador anti retorno, montagem em conduta, incluindo todos os acessorios necessários á sua correta montagem</t>
  </si>
  <si>
    <t>6.5.11.1</t>
  </si>
  <si>
    <t>VA.1
. . . Ø150</t>
  </si>
  <si>
    <t>6.5.11.2</t>
  </si>
  <si>
    <t>VA.2
. . . Ø250</t>
  </si>
  <si>
    <t>6.5.12</t>
  </si>
  <si>
    <t>Conduta de exaustão de fumos e de admissão, respectivas sequencias de ligações das 2 caldeiras e chaminé:</t>
  </si>
  <si>
    <t>6.5.13</t>
  </si>
  <si>
    <t>Conduta de exaustão de fumos, gama DWj, de construção em Aço Inox AISI 316L/304 (interior/exterior) com isolamento de 30mm de espessura e Øinterior=100 mm (Ø100/Ø160) para a união das caldeiras</t>
  </si>
  <si>
    <t>6.5.13.1</t>
  </si>
  <si>
    <t>Curva 87º</t>
  </si>
  <si>
    <t>6.5.13.2</t>
  </si>
  <si>
    <t>Abraçadeira de união</t>
  </si>
  <si>
    <t>6.5.13.3</t>
  </si>
  <si>
    <t>Adaptador para ligação à Caldeira</t>
  </si>
  <si>
    <t>6.5.13.4</t>
  </si>
  <si>
    <t xml:space="preserve">Registo Anti-Retorno </t>
  </si>
  <si>
    <t>6.5.14</t>
  </si>
  <si>
    <t>Conduta de exaustão de fumos, gama DWj, de construção em Aço Inox AISI 316L/304 (interior/exterior) com isolamento de 30mm de espessura e Øinterior=150 mm (Ø150/Ø210) para o coletor de fumos e chaminé</t>
  </si>
  <si>
    <t>6.5.14.1</t>
  </si>
  <si>
    <t>Módulo recto 1000 mm</t>
  </si>
  <si>
    <t>6.5.14.2</t>
  </si>
  <si>
    <t>Módulo regulável curto</t>
  </si>
  <si>
    <t>6.5.14.3</t>
  </si>
  <si>
    <t>Módulo extensível comprido (530mm-880mm)</t>
  </si>
  <si>
    <t>6.5.14.4</t>
  </si>
  <si>
    <t>Curva 45º</t>
  </si>
  <si>
    <t>6.5.14.5</t>
  </si>
  <si>
    <t>Colector de condensados com purga lateral</t>
  </si>
  <si>
    <t>6.5.14.6</t>
  </si>
  <si>
    <t>Sifão</t>
  </si>
  <si>
    <t>6.5.14.7</t>
  </si>
  <si>
    <t>Porta de limpeza</t>
  </si>
  <si>
    <t>6.5.14.8</t>
  </si>
  <si>
    <t>6.5.14.9</t>
  </si>
  <si>
    <t>Abraçadeira de parede/união</t>
  </si>
  <si>
    <t>6.5.14.10</t>
  </si>
  <si>
    <t>Abraçadeira de parede plana</t>
  </si>
  <si>
    <t>6.5.14.11</t>
  </si>
  <si>
    <t>Tê 90 com saída reduzida</t>
  </si>
  <si>
    <t>6.5.14.12</t>
  </si>
  <si>
    <t>Tê 90 com saída reduzida com defletor</t>
  </si>
  <si>
    <t>6.5.14.13</t>
  </si>
  <si>
    <t>Chapéu terminal anti chuva</t>
  </si>
  <si>
    <t>6.5.15</t>
  </si>
  <si>
    <t>Conduta de admissão das caldeiras, gama SWj, de construção em Aço Inox AISI 304 com Øinterior=100mm (Ø100) para união das caldeiras</t>
  </si>
  <si>
    <t>6.5.15.1</t>
  </si>
  <si>
    <t>Módulo recto médio</t>
  </si>
  <si>
    <t>6.5.15.2</t>
  </si>
  <si>
    <t>Curva 90º</t>
  </si>
  <si>
    <t>6.5.15.3</t>
  </si>
  <si>
    <t>6.5.15.4</t>
  </si>
  <si>
    <t>Adaptador à caldeira</t>
  </si>
  <si>
    <t>6.5.16</t>
  </si>
  <si>
    <t>Conduta de admissão das caldeiras, gama SWj, de construção em Aço Inox AISI 304 com Øinterior=150mm (Ø150) para o coletor de admissão</t>
  </si>
  <si>
    <t>6.5.16.1</t>
  </si>
  <si>
    <t>6.5.16.2</t>
  </si>
  <si>
    <t>Módulo direccional horizontal</t>
  </si>
  <si>
    <t>6.5.16.3</t>
  </si>
  <si>
    <t>6.5.16.4</t>
  </si>
  <si>
    <t>Módulo recto curto</t>
  </si>
  <si>
    <t>6.5.16.5</t>
  </si>
  <si>
    <t>6.5.16.6</t>
  </si>
  <si>
    <t>Tê 90º com saída reduzida</t>
  </si>
  <si>
    <t>6.5.16.7</t>
  </si>
  <si>
    <t>6.5.16.8</t>
  </si>
  <si>
    <t>6.5.17</t>
  </si>
  <si>
    <t>Condutas rectangulares em chapa de aço galvanizada, incluindo acessórios de ligação e  de fixação, conforme as CTE, dos seguintes tipos:</t>
  </si>
  <si>
    <t>6.5.17.1</t>
  </si>
  <si>
    <t>Simples,sem isolamento</t>
  </si>
  <si>
    <t>6.5.17.2</t>
  </si>
  <si>
    <t>Isoladas a manta de lã mineral de 30 mm de espessura impregnada a tela asfáltica com revestimento a papel de alumínio.</t>
  </si>
  <si>
    <t>6.5.17.3</t>
  </si>
  <si>
    <t>Isoladas a manta de lã mineral de 30 mm de espessura impregnada a tela asfáltica com revestimento a papel de alumínio e revestida mecanicamente.</t>
  </si>
  <si>
    <t>6.5.18</t>
  </si>
  <si>
    <t>Conduta circular em chapa de aço galvanizado, tipo Spiro, incluindo acessórios de ligação e de fixação, conforme CTE,  dos seguintes tipos e diâmetros:</t>
  </si>
  <si>
    <t>6.5.18.1</t>
  </si>
  <si>
    <t>Não isolada para montagem à vista ou em tecto falso:</t>
  </si>
  <si>
    <t>6.5.18.1.1</t>
  </si>
  <si>
    <t>Ø100.</t>
  </si>
  <si>
    <t>6.5.18.1.2</t>
  </si>
  <si>
    <t>Ø150.</t>
  </si>
  <si>
    <t>6.5.18.1.3</t>
  </si>
  <si>
    <t>Ø200.</t>
  </si>
  <si>
    <t>6.5.18.1.4</t>
  </si>
  <si>
    <t>Ø250.</t>
  </si>
  <si>
    <t>6.5.18.1.5</t>
  </si>
  <si>
    <t>Ø1150 (conduta de diâmetro único do campo desportivo).</t>
  </si>
  <si>
    <t>6.5.18.2</t>
  </si>
  <si>
    <t>6.5.18.2.1</t>
  </si>
  <si>
    <t>6.5.18.2.2</t>
  </si>
  <si>
    <t>6.5.18.2.3</t>
  </si>
  <si>
    <t>6.5.18.2.4</t>
  </si>
  <si>
    <t>6.5.18.2.5</t>
  </si>
  <si>
    <t>Ø300.</t>
  </si>
  <si>
    <t>6.5.18.2.6</t>
  </si>
  <si>
    <t>Ø400.</t>
  </si>
  <si>
    <t>6.5.18.2.7</t>
  </si>
  <si>
    <t>Ø500.</t>
  </si>
  <si>
    <t>6.5.18.2.8</t>
  </si>
  <si>
    <t>Ø630.</t>
  </si>
  <si>
    <t>6.5.18.2.9</t>
  </si>
  <si>
    <t>Ø710.</t>
  </si>
  <si>
    <t>6.5.18.2.10</t>
  </si>
  <si>
    <t>Ø800.</t>
  </si>
  <si>
    <t>6.5.18.2.11</t>
  </si>
  <si>
    <t>Ø900.</t>
  </si>
  <si>
    <t>6.5.18.2.12</t>
  </si>
  <si>
    <t>Ø1000.</t>
  </si>
  <si>
    <t>6.5.18.3</t>
  </si>
  <si>
    <t>Isoladas a manta de lã mineral de 30 mm de espessura impregnada a tela asfáltica com revestimento a papel de alumínio e revestimento mecanico.</t>
  </si>
  <si>
    <t>6.5.18.3.1</t>
  </si>
  <si>
    <t>6.5.19</t>
  </si>
  <si>
    <t>Bico de pato circular/retangular consoante a seccção da conduta onde é inserido, com grelha exterior com proteção anti-corrosão, de perfil anti-chuva e tratamento contra os raios U.V., para instalação na admissão e rejeição dos equipamentos, conforme assinalado nas Peças Desenhadas.</t>
  </si>
  <si>
    <t>6.5.19.1</t>
  </si>
  <si>
    <t>Ø100</t>
  </si>
  <si>
    <t>6.5.19.2</t>
  </si>
  <si>
    <t>Ø150</t>
  </si>
  <si>
    <t>6.5.19.3</t>
  </si>
  <si>
    <t>Ø200</t>
  </si>
  <si>
    <t>6.5.19.4</t>
  </si>
  <si>
    <t>Ø250</t>
  </si>
  <si>
    <t>6.5.19.5</t>
  </si>
  <si>
    <t>Ø1000</t>
  </si>
  <si>
    <t>6.5.19.6</t>
  </si>
  <si>
    <t>300x250</t>
  </si>
  <si>
    <t>6.5.20</t>
  </si>
  <si>
    <t>Lonas flexiveis para ligação do equipamento às condutas, conforme peças desenhadas, incluindo todos os acessórios necessários à sua montagem</t>
  </si>
  <si>
    <t>6.5.21</t>
  </si>
  <si>
    <t>Condutas flexíveis para ligação às grelhas,  difusores, etc, incluindo montagem e acessorios, fixações, suportes, etc.</t>
  </si>
  <si>
    <t>6.5.22</t>
  </si>
  <si>
    <t>Válvulas de extracção de secção redonda, com cone regulável, em aço revestida de uma pintura époxy:</t>
  </si>
  <si>
    <t>6.5.22.1</t>
  </si>
  <si>
    <t>BE.01................................Ø100.</t>
  </si>
  <si>
    <t>6.5.23</t>
  </si>
  <si>
    <t>Válvula Anti-Retorno para incluir em todos os terminais das Instalações Sanitárias com a válvula de extração BE.01, em aço galvanizado Z275, incluindo montagem e acessorios:</t>
  </si>
  <si>
    <t>6.5.23.1</t>
  </si>
  <si>
    <t>Válvula Anti-retorno ..............Ø100:</t>
  </si>
  <si>
    <t>6.5.24</t>
  </si>
  <si>
    <t>Grelhas de porta/passagem, com aro e contra-aro, com acabamento segundo o RAL a definir pela Arquitetura, conforme C.T.E:</t>
  </si>
  <si>
    <t>6.5.24.1</t>
  </si>
  <si>
    <t>GP.01................................300x150.</t>
  </si>
  <si>
    <t>6.5.24.2</t>
  </si>
  <si>
    <t>GP.02................................600x200.</t>
  </si>
  <si>
    <t>6.5.25</t>
  </si>
  <si>
    <t>Grelha intumescente, para intalação na porta, com lâminas horizontais inclinadas, capaz de evitar a propagação de incêndio, 60 minutos, incluindo montagem e acessórios, conforme CTE:</t>
  </si>
  <si>
    <t>6.5.25.1</t>
  </si>
  <si>
    <t>Gi.01................................150x100.</t>
  </si>
  <si>
    <t>6.5.26</t>
  </si>
  <si>
    <t>Difusor circular com jato de ar horizontal, com multicones fixos em alumínio com acabamento segundo o RAL a definir pela Arquitetura, incorporado com registo de regulação em PVC e ponte de montagem, incluindo pleno, montagem e acessórios, conforme CTE:</t>
  </si>
  <si>
    <t>6.5.26.1</t>
  </si>
  <si>
    <t>DI.01................................Ø150.</t>
  </si>
  <si>
    <t>6.5.26.2</t>
  </si>
  <si>
    <t>DI.02................................Ø200.</t>
  </si>
  <si>
    <t>6.5.27</t>
  </si>
  <si>
    <t xml:space="preserve">Grelhas Lineares de Extracção, em aluminio anodizado com acabamento segundo o RAL a definir pela Arquitetura, de simples fiada com alhetas horizontais, com kit de fixação sem parafusos visíveis, equipadas com defletor traseiro por forma a permitir a direccionalidade do ar,  incluindo registo de caudal e pleno ou "sapata", conforme especificações conforme CTE: </t>
  </si>
  <si>
    <t>6.5.27.1</t>
  </si>
  <si>
    <t>GLinE.01...........................250x100.</t>
  </si>
  <si>
    <t>6.5.27.2</t>
  </si>
  <si>
    <t>GLinE.02...........................600x75.</t>
  </si>
  <si>
    <t>6.5.28</t>
  </si>
  <si>
    <t xml:space="preserve">Grelhas Lineares de Insuflação, em aluminio anodizado com acabamento segundo o RAL a definir pela Arquitetura, de simples fiada com alhetas horizontais, com kit de fixação sem parafusos visíveis, equipadas com defletor traseiro por forma a permitir a direccionalidade do ar,  incluindo registo de caudal e pleno ou "sapata", conforme especificações conforme CTE: </t>
  </si>
  <si>
    <t>6.5.28.1</t>
  </si>
  <si>
    <t>GLinI.01............................250x100.</t>
  </si>
  <si>
    <t>6.5.28.2</t>
  </si>
  <si>
    <t>GLinI.02............................400x100.</t>
  </si>
  <si>
    <t>6.5.29</t>
  </si>
  <si>
    <t>Grelhas de insuflação e extração para instalação direta na conduta de dupla flexão, em  aço galvanizado, com registo de caudal inclinado para uma repartição uniforme do ar pela grelha e garantir o equilíbrio da rede de condutas, deverá ser garantido o fluxo de ar fora da fora da conduta, incluindo acessórios e montagem, conforme CTE:</t>
  </si>
  <si>
    <t>6.5.29.1</t>
  </si>
  <si>
    <t>GICC.01............................625x225.</t>
  </si>
  <si>
    <t>6.5.29.2</t>
  </si>
  <si>
    <t>GECC.01...........................625x225.</t>
  </si>
  <si>
    <t>6.5.30</t>
  </si>
  <si>
    <t>Grelha de Admissão  exterior em aluminio com acabamento segundo RAL idêntico à envolvente onde é instalada, com proteção anti-corrosão, grelha antimosquito, perfil anti-chuva e tratamento contra os raios U.V, incluindo acessórios de fixação, conforme C.T.E:</t>
  </si>
  <si>
    <t>6.5.30.1</t>
  </si>
  <si>
    <t>GAdm.01...........................Ø160.</t>
  </si>
  <si>
    <t>6.5.30.2</t>
  </si>
  <si>
    <t>GAdm.02...........................250x250.</t>
  </si>
  <si>
    <t>6.5.30.3</t>
  </si>
  <si>
    <t>GAdm.03...........................1000x1000.</t>
  </si>
  <si>
    <t>6.5.31</t>
  </si>
  <si>
    <t>Alçapões com 600x600 mm que permitam acesso à manutenção das condutas e equipamentos, em tetos de gesso cartonado, incluindo montagem e acessórios:</t>
  </si>
  <si>
    <t>6.5.32</t>
  </si>
  <si>
    <t>Registos de caudal, em chapa galvanizada, tipo borboleta para secções circulares, a instalar nas condutas:</t>
  </si>
  <si>
    <t>6.5.32.1</t>
  </si>
  <si>
    <t>RC.1...........................Ø150.</t>
  </si>
  <si>
    <t>6.5.32.2</t>
  </si>
  <si>
    <t>RC.2...........................Ø200.</t>
  </si>
  <si>
    <t>6.5.32.3</t>
  </si>
  <si>
    <t>RC.3...........................Ø250.</t>
  </si>
  <si>
    <t>6.5.32.4</t>
  </si>
  <si>
    <t>RC.4...........................Ø630.</t>
  </si>
  <si>
    <t>6.5.32.5</t>
  </si>
  <si>
    <t>RC.5...........................Ø900.</t>
  </si>
  <si>
    <t>6.5.33</t>
  </si>
  <si>
    <t>Portas de visita adequadas às dimensões das condutas circulares (C) e retangulares (R), onde são inseritas, que permitam fácil limpeza e manutenção das condutas, incluindo montagem e acessórios:</t>
  </si>
  <si>
    <t>6.5.33.1</t>
  </si>
  <si>
    <t>PV.C1...........................180X80.</t>
  </si>
  <si>
    <t>6.5.33.2</t>
  </si>
  <si>
    <t>PV.C2...........................250X150.</t>
  </si>
  <si>
    <t>6.5.33.3</t>
  </si>
  <si>
    <t>PV.C3...........................400X300.</t>
  </si>
  <si>
    <t>6.5.33.4</t>
  </si>
  <si>
    <t>PV.C4...........................600X450.</t>
  </si>
  <si>
    <t>6.5.33.5</t>
  </si>
  <si>
    <t>PV.R1...........................250X150.</t>
  </si>
  <si>
    <t>6.5.33.6</t>
  </si>
  <si>
    <t>PV.R2...........................300X200.</t>
  </si>
  <si>
    <t>6.5.34</t>
  </si>
  <si>
    <t>Selagens Corta-Fogo em todos os atravessamentos verticais e horizontais em compartimentações CF, de acordo com o projecto de segurança contra-incêndio, conforme especificado nas CTE.</t>
  </si>
  <si>
    <t>6.5.35</t>
  </si>
  <si>
    <t>Registos corta-fogo motorizados actuados por bobine 24V, incluíndo transformador, fusível, sinalização de início e fim de curso e ligação à Central de detecção de incêndios - CDI e demais ligações eléctricas, para inserção nas condutas, para as seguintes dimensões ou equivalente:</t>
  </si>
  <si>
    <t>6.5.35.1</t>
  </si>
  <si>
    <t>RCF.1...........................Ø100.</t>
  </si>
  <si>
    <t>6.5.35.2</t>
  </si>
  <si>
    <t>RCF.2...........................Ø150.</t>
  </si>
  <si>
    <t>6.5.35.3</t>
  </si>
  <si>
    <t>RCF.3...........................Ø200.</t>
  </si>
  <si>
    <t>6.5.35.4</t>
  </si>
  <si>
    <t>RCF.4...........................Ø250.</t>
  </si>
  <si>
    <t>Nota: Caso as dimensões indicadas não sejam standard, cabe ao adjudicatário solicitar a construção das grelhas à medida, ou a colocação de grelhas de dimensão equivalente, a aprovar pela Fiscalização.</t>
  </si>
  <si>
    <t>A pressão estática dos ventiladores deverá ser ajustada pelo instalador às reais necessidades da instalação.</t>
  </si>
  <si>
    <t>6.6</t>
  </si>
  <si>
    <t>INSTALAÇÕES ELÉCTRICAS ASSOCIADAS</t>
  </si>
  <si>
    <t>6.6.1</t>
  </si>
  <si>
    <t>Fornecimento e montagem de todos os equipamentos e demais acessórios inerentes à perfeita montagem nas condições definidas nas C.T.E e traçados definidos nas peças desenhadas do projecto de Equipamentos e Instalações Eléctricas, para alimentação de todos os equipamentos previstos neste projecto:</t>
  </si>
  <si>
    <t>Incluído no projecto EIE</t>
  </si>
  <si>
    <t>6.7</t>
  </si>
  <si>
    <t>6.7.1</t>
  </si>
  <si>
    <t>Manutenção preventiva das instalações, durante o período de garantia, incluindo uma vistoria às instalações de 2 em 2 meses, bem como instruções de funcionamento das instalações.</t>
  </si>
  <si>
    <t>6.7.2</t>
  </si>
  <si>
    <t>Ensaios, experiências e arranque das instalações.</t>
  </si>
  <si>
    <t>6.7.3</t>
  </si>
  <si>
    <t>Telas finais, quadros esquemáticos, identificação e codificação de circuitos.</t>
  </si>
  <si>
    <t>6.7.4</t>
  </si>
  <si>
    <t>Assistência técnica durante o prazo de garantia.</t>
  </si>
  <si>
    <t>6.7.5</t>
  </si>
  <si>
    <t>Instrução de pessoal.</t>
  </si>
  <si>
    <t>6.7.6</t>
  </si>
  <si>
    <t>Trabalhos de Construção Civil, incluindo todos os trabalhos de apoio de construção civil como a execução de aberturas, carotagens, rufos, impermeabilizações, remates, maciços incluindo aglomerados de cortiça negra com 10cm de espessura, abertura e reposição do pavimento exterior necessário à instalação da tubagem do circuito hidráulico, suportagens de condutas e tubagens e todos os meios necessários de elevação e restantes trabalhos necessários de apoio a esta empreitada.</t>
  </si>
  <si>
    <t>SISTEMA DE GESTÃO TÉCNICA</t>
  </si>
  <si>
    <t>7.1</t>
  </si>
  <si>
    <t>POSTO CENTRAL DE SUPERVISÃO</t>
  </si>
  <si>
    <t>7.1.1</t>
  </si>
  <si>
    <t>PC Intel Pentium Core Duo 3,0GHz,memória 8GB DDR2,Disco:500GB Sata 16Mb Cache 7200 rpm, Teclado, Rato, Windows 10 PRO 64 Bits</t>
  </si>
  <si>
    <t>7.1.2</t>
  </si>
  <si>
    <t>Monitor TFT policromático de 22``</t>
  </si>
  <si>
    <t>7.1.3</t>
  </si>
  <si>
    <t>Impressora A4 Deskjet Jacto de Tinta</t>
  </si>
  <si>
    <t>7.1.4</t>
  </si>
  <si>
    <t>Software de Gestão Técnica com acesso Web,  licença "run time" (de acordo com numero de pontos indicado na lista de pontos em anexo)</t>
  </si>
  <si>
    <t>7.2</t>
  </si>
  <si>
    <t>QUADRO DE GESTÃO TÉCNICA</t>
  </si>
  <si>
    <t>7.2.1</t>
  </si>
  <si>
    <t>Quadro  metálico equipado com unidades/controladores do tipo DDC compactos ou modulares e respectiva electrificação, com capacidade de monitorização e controlo de todos os pontos indicados na lista de pontos</t>
  </si>
  <si>
    <t>7.3</t>
  </si>
  <si>
    <t>7.3.1</t>
  </si>
  <si>
    <t>Fornecimento e instalação dos cabos associados ao SGT para interligações entre o Quadro de GTC e os Quadros Elétricos de AVAC / Electricidade e respectivos equipamento de campo.</t>
  </si>
  <si>
    <t>7.3.1.1</t>
  </si>
  <si>
    <r>
      <t>Fornecimento e instalação de cabo para aquisição de sinais digitais do tipo,
OLFLEX  6x1,5mm</t>
    </r>
    <r>
      <rPr>
        <vertAlign val="superscript"/>
        <sz val="10"/>
        <rFont val="Arial"/>
        <family val="2"/>
      </rPr>
      <t>2</t>
    </r>
    <r>
      <rPr>
        <sz val="10"/>
        <rFont val="Arial"/>
        <family val="2"/>
      </rPr>
      <t>.</t>
    </r>
  </si>
  <si>
    <t>7.3.1.2</t>
  </si>
  <si>
    <t xml:space="preserve">Fornecimento e instalação de cabo para aquisição de sinais digitais do tipo,
OLFLEX  Classic 110 12G1. </t>
  </si>
  <si>
    <t>7.3.1.3</t>
  </si>
  <si>
    <t>Fornecimento e instalação de cabo para aquisição de sinais digitais do tipo,
OLFLEX Classic 110 9G1,5.</t>
  </si>
  <si>
    <t>7.3.1.4</t>
  </si>
  <si>
    <r>
      <t>Fornecimento e instalação de cabo para aquisição de sinais analógicos do tipo,
LiYCY  2x1mm</t>
    </r>
    <r>
      <rPr>
        <vertAlign val="superscript"/>
        <sz val="10"/>
        <rFont val="Arial"/>
        <family val="2"/>
      </rPr>
      <t>2</t>
    </r>
    <r>
      <rPr>
        <sz val="10"/>
        <rFont val="Arial"/>
        <family val="2"/>
      </rPr>
      <t>.</t>
    </r>
  </si>
  <si>
    <t>7.3.1.5</t>
  </si>
  <si>
    <r>
      <t>Fornecimento e instalação de cabo para aquisição de sinais analógicos do tipo,
LiYCY  4x1mm</t>
    </r>
    <r>
      <rPr>
        <vertAlign val="superscript"/>
        <sz val="10"/>
        <rFont val="Arial"/>
        <family val="2"/>
      </rPr>
      <t>2</t>
    </r>
    <r>
      <rPr>
        <sz val="10"/>
        <rFont val="Arial"/>
        <family val="2"/>
      </rPr>
      <t>.</t>
    </r>
  </si>
  <si>
    <t>7.3.1.6</t>
  </si>
  <si>
    <r>
      <t>Fornecimento e instalação de cabo para comtagem de impulsos do tipo,
LiYCY  2x1mm</t>
    </r>
    <r>
      <rPr>
        <vertAlign val="superscript"/>
        <sz val="10"/>
        <rFont val="Arial"/>
        <family val="2"/>
      </rPr>
      <t>2</t>
    </r>
    <r>
      <rPr>
        <sz val="10"/>
        <rFont val="Arial"/>
        <family val="2"/>
      </rPr>
      <t>.</t>
    </r>
  </si>
  <si>
    <t>7.3.2</t>
  </si>
  <si>
    <t>Fornecimento e instalação de cabo para interligação dos equipamentos de campo:</t>
  </si>
  <si>
    <t>7.3.2.1</t>
  </si>
  <si>
    <r>
      <t>OLFLEX Classic 130 H 2x1 mm</t>
    </r>
    <r>
      <rPr>
        <vertAlign val="superscript"/>
        <sz val="10"/>
        <rFont val="Arial"/>
        <family val="2"/>
      </rPr>
      <t>2</t>
    </r>
  </si>
  <si>
    <t>7.3.2.2</t>
  </si>
  <si>
    <r>
      <t>OLFLEX Classic 130 H 3x1 mm</t>
    </r>
    <r>
      <rPr>
        <vertAlign val="superscript"/>
        <sz val="10"/>
        <rFont val="Arial"/>
        <family val="2"/>
      </rPr>
      <t>2</t>
    </r>
  </si>
  <si>
    <t>7.3.2.3</t>
  </si>
  <si>
    <r>
      <t>OLFLEX Classic 135 CH 2x1 mm</t>
    </r>
    <r>
      <rPr>
        <vertAlign val="superscript"/>
        <sz val="10"/>
        <rFont val="Arial"/>
        <family val="2"/>
      </rPr>
      <t>2</t>
    </r>
  </si>
  <si>
    <t>7.3.2.4</t>
  </si>
  <si>
    <r>
      <t>OLFLEX Classic 135 CH 5x1 mm</t>
    </r>
    <r>
      <rPr>
        <vertAlign val="superscript"/>
        <sz val="10"/>
        <rFont val="Arial"/>
        <family val="2"/>
      </rPr>
      <t>2</t>
    </r>
  </si>
  <si>
    <t>(quantidades a confirmar em fase de preparação de obra)</t>
  </si>
  <si>
    <t>7.3.3</t>
  </si>
  <si>
    <t xml:space="preserve">Cabos associados às redes de comunicações do SGT </t>
  </si>
  <si>
    <t>7.3.3.1</t>
  </si>
  <si>
    <t>Fornecimento e instalação de cabo UTP cat.6a para ligação dos sistema de supervisão à Rede Estruturada</t>
  </si>
  <si>
    <t>7.3.3.2</t>
  </si>
  <si>
    <t>Fornecimento e instalação de cabo ModBus (Belden 9841) para interfaces ModBus, analisafores de energia, contadores de energia, UTANS, Caldeiras, etc….</t>
  </si>
  <si>
    <t>Nota:Toda a cablagem deverá ser livre de halogéneos.</t>
  </si>
  <si>
    <t>7.4</t>
  </si>
  <si>
    <t>INTEGRAÇÃO DE EQUIPAMENTOS EM PROTOCOLO STANDARD</t>
  </si>
  <si>
    <t>7.4.1</t>
  </si>
  <si>
    <t>Integração de sistema split no sistema GT (Modbus). Criação de página individual por máquina exteriores/interiores - Modbus RTU com informações que constam  da lista de pontos</t>
  </si>
  <si>
    <t>7.4.2</t>
  </si>
  <si>
    <t>Integração da UTA com bateria de expansão direta no sistema de gestão técnica (Modbus). Criação de página individual por máquina exteriores/interiores - Modbus RTU com informações que constam  da lista de pontos.</t>
  </si>
  <si>
    <t>7.4.3</t>
  </si>
  <si>
    <t>Integração das UTANs/UTAs no sistema de gestão técnica (Modbus). Criação de página individual por máquina exteriores/interiores - Modbus RTU com informações que constam  da lista de pontos.</t>
  </si>
  <si>
    <t>7.4.4</t>
  </si>
  <si>
    <t>Integração de contadores de energia no sistema de gestão técnica  (Modbus).</t>
  </si>
  <si>
    <t>7.4.5</t>
  </si>
  <si>
    <t>Integração de analisadores de energia no sistema de gestão técnica  (Modbus).</t>
  </si>
  <si>
    <t>7.4.6</t>
  </si>
  <si>
    <t>Integração das caldeiras  no sistema de gestão técnica (Modbus).</t>
  </si>
  <si>
    <t>7.5</t>
  </si>
  <si>
    <t>EQUIPAMENTOS DE CAMPO</t>
  </si>
  <si>
    <t>7.5.1</t>
  </si>
  <si>
    <t>Sensor combinado de temperatura e húmidade (0..10V), para montagem no exterior, classe de proteção IP65, incluindo proteção contra intemperie para sondas, suportagens e restantes acessorios para o seu correto funcionamento.</t>
  </si>
  <si>
    <t>7.5.2</t>
  </si>
  <si>
    <t>Sensor de Temperatura Ambiente para medição  no interior dos compartimentos, passiva, do tipo Ni1000, classe de proteção IP30, incluindo todos os acessórios e suportagens necessários para o seu correto funcionamento.</t>
  </si>
  <si>
    <t>7.5.3</t>
  </si>
  <si>
    <t>Pressostato Diferencial de Água, para circuitos de água e água com glicol, classe de proteção IP65, incluindo todos os acessórios e suportagens necessários para o seu correto funcionamento.</t>
  </si>
  <si>
    <t>7.5.4</t>
  </si>
  <si>
    <t xml:space="preserve">Sonda de Temperatura para imersão, passivo, do tipo Ni1000, classe de protecção IP65, incluindo baínha em aço inox e todos os acessórios e suportagens necessários para o seu correto funcionamento. </t>
  </si>
  <si>
    <t>7.5.5</t>
  </si>
  <si>
    <t>Pressostato Diferencial de Ar, gama 30…500Pa, classe de proteção IP54, incluindo todos os acessórios e suportagens necessários para o seu correto funcionamento.</t>
  </si>
  <si>
    <t>7.5.6</t>
  </si>
  <si>
    <t xml:space="preserve">Fluxostato de Água, corpo em latão e pá (lâmina) em aço inox, classe de proteção IP65, incluindo todos os acessórios e suportagens necessários para o seu correto funcionamento. </t>
  </si>
  <si>
    <t>7.5.7</t>
  </si>
  <si>
    <r>
      <t>Sensor de CO</t>
    </r>
    <r>
      <rPr>
        <vertAlign val="subscript"/>
        <sz val="10"/>
        <rFont val="Arial"/>
        <family val="2"/>
      </rPr>
      <t>2</t>
    </r>
    <r>
      <rPr>
        <sz val="10"/>
        <rFont val="Arial"/>
        <family val="2"/>
      </rPr>
      <t>, para montagem no interior dos comparimentos, classe de proteção IP65, incluindo todos os acessórios e suportagens necessários para o seu correto funcionamento.</t>
    </r>
  </si>
  <si>
    <t>7.6</t>
  </si>
  <si>
    <t>ENGENHARIA</t>
  </si>
  <si>
    <t>7.6.1</t>
  </si>
  <si>
    <t>Elaboração de esquemas de ligações / quadros de SGT, estudos de compatibilização de equipamento seleccionado sob controlo com sistema previsto, configuração de E/S, elaboração do algoritmo de funcionamento, criação de programações horárias associadas aos equipamentos e à instalação sob controlo, testes a programação desenvolvida em laboratório</t>
  </si>
  <si>
    <t>7.6.2</t>
  </si>
  <si>
    <t>Elaboração de interface gráfico do SGT programado, layout base mais páginas dedidadas aos equipamentos em controlo, criação de contas de de utilizador e administrador, e desenvolvimento de interface de exportação de dados em CSV, consola de alarmes, e registos gráficos com possibildiade ao utilizador, de construção de gráfico de funcionamento com as variáveis sob registo, existentes no SGT</t>
  </si>
  <si>
    <t>7.7</t>
  </si>
  <si>
    <t>COLOCAÇÃO EM SERVIÇO</t>
  </si>
  <si>
    <t>7.7.1</t>
  </si>
  <si>
    <t>Elaboração de ensaios e testes ao algoritmo de funcionamento, no local e em laboratório, verificação de ligações dos equipamentos em obra, verificação e teste ao funcionamento dos equipamentos sob controlo em obra e em laboratório</t>
  </si>
  <si>
    <t>7.7.2</t>
  </si>
  <si>
    <t>Monitorização da instalação para suporte técnico, durante 2 meses após entrega de obra, para apoio à implementação do sistema, disponibilização de técnico para suporte online à instalação, após funcionamento das instalações</t>
  </si>
  <si>
    <t>7.8</t>
  </si>
  <si>
    <t>7.8.1</t>
  </si>
  <si>
    <t>Trabalhos de Construção Civil, incluindo todos os trabalhos de apoio de construção civil como a execução de abertura e tapamento de roços, furações para atravessamento de tubos, impermeabilizações, remates, reposição de paredes/pavimentos necessárias à passagem das infraestuturas de potência e comando dos equipamentos, suportagens, caminhos de cabos, selagens corta-fogo (revestimento intumescente), e restantes trabalhos necessários de apoio a esta empreitada.</t>
  </si>
  <si>
    <t>7.8.2</t>
  </si>
  <si>
    <t>7.8.3</t>
  </si>
  <si>
    <t>Fornecimento de Telas Finais</t>
  </si>
  <si>
    <t>7.8.4</t>
  </si>
  <si>
    <t>Formação de 2 técnicos especializados e 2 utilizadores comuns durante 4h, nas instalações</t>
  </si>
  <si>
    <t>7.8.5</t>
  </si>
  <si>
    <t>Fornecimento de manuais dos equipamentos e do interface gráfico</t>
  </si>
  <si>
    <t>GÁS COMBUSTÍVEL</t>
  </si>
  <si>
    <t>8.1</t>
  </si>
  <si>
    <t>MOVIMENTOS DE TERRAS</t>
  </si>
  <si>
    <t>8.1.1</t>
  </si>
  <si>
    <t>Escavação para abertura de valas em terreno de qualquer natureza, incluindo regularização do fundo da vala, baldeação, entivação, drenagem se necessário,transporte de sobrantes a vazadouro, envolvimento da tubagem com areia de granulometria propria.</t>
  </si>
  <si>
    <t>8.2</t>
  </si>
  <si>
    <t>REDE EXTERIOR</t>
  </si>
  <si>
    <t>8.2.1</t>
  </si>
  <si>
    <t>8.2.1.1</t>
  </si>
  <si>
    <t>Fornecimento e colocação de Tubagem em PEAD  de acordo com o especificado na NP-EN 1057, incluindo colocação de fita sinalizadora e todos os trabalhos e materiais necessários a um perfeito acabamento, com os seguintes diâmetros:</t>
  </si>
  <si>
    <t>8.2.2</t>
  </si>
  <si>
    <t>8.2.2.1</t>
  </si>
  <si>
    <t xml:space="preserve">Fornecimento e aplicação de Caixa de Entrada (CE) com contador, com as dimensões 800x450x280 mm, tampa ventilada com acabamento a definir, válvulas, redutores, manómetros, uniões,  ligação à terra, acessórios e todos os materias e trabalhos necessários a um perfeito funcionamento. </t>
  </si>
  <si>
    <t>8.2.2.2</t>
  </si>
  <si>
    <t>Fornecimento e aplicação de Caixa de Corte (CC), de transição de material, de PE (Polietileno) para Cu (Cobre), incluindo válvulas de seccionamento, ligação à terra, porta metálica com facilidade de acesso, e demais acessórios, materiais, mão de obra e trabalhos afins para o seu funcionamento.</t>
  </si>
  <si>
    <t>8.2.2.3</t>
  </si>
  <si>
    <t>Fornecimento e aplicação de Caixa de Corte Geral (CCG), de transição de material, de PE (Polietileno) para Cu (Cobre), incluindo válvulas de seccionamento, electroválvula para ligação ao sistema de segurança contra incêndio do edifício, ligação à terra, porta metálica com facilidade de acesso, e demais acessórios, materiais, mão de obra e trabalhos afins para o seu funcionamento.</t>
  </si>
  <si>
    <t>8.3</t>
  </si>
  <si>
    <t>REDE INTERIOR</t>
  </si>
  <si>
    <t>8.3.1</t>
  </si>
  <si>
    <t>8.3.1.1</t>
  </si>
  <si>
    <t>Fornecimento e montagem de tubagem em Cobre, para abastecimento de gás incluindo acessórios, atravessamentos de pavimentos e paredes, uniões, válvulas de seccionamento, abertura e tapamento de valas e/ou roços, todos os trabalhos e materiais necessários a um perfeito acabamento, de acordo com peças desenhadas, com os seguintes diâmetros:</t>
  </si>
  <si>
    <t>Ø 28 mm</t>
  </si>
  <si>
    <t>8.3.2</t>
  </si>
  <si>
    <t>8.3.2.1</t>
  </si>
  <si>
    <t>Fornecimento e montagem de Caixa/Armário de bateria de redutores na central térmica (COL), incluindo caixa, tampa ventilada com acabamento a definir, válvulas, electroválvula para ligação ao detector de incêndio do espaço, redutores, manómetros, uniões, acessórios e todos os materias e trabalhos necessários a um perfeito funcionamento.</t>
  </si>
  <si>
    <t>8.4</t>
  </si>
  <si>
    <t>DEPÓSITO</t>
  </si>
  <si>
    <t>8.4.1</t>
  </si>
  <si>
    <t>DEPÓSITO ENTERRADO</t>
  </si>
  <si>
    <t>8.4.1.1</t>
  </si>
  <si>
    <t>Depósito fabricado com base nas normas PD5500 e Diretiva Europeia 97/23/CE, homologado para gases de petróleo liquefeitos (GPL), do tipo enterrado, em chapa de aço, com uma capacidade de 5m3 ou superior. Tratamento exterior com decapagem por granalha de aço ao grau SA2.5 (EN ISO8501-1), primário antioxidante e acabamento com esmalte de poliuretano com 100% sólidos. Caixa de aço inoxidável com tampa, boca de carga, indicador de nível magnético, tubo de pesca para recolha de gás em fase líquida, válvulas, manómetro, tampão de drenagem, acessórios de ligação, borne e tomada de terra, e elementos de protecção catódica segundo norma. Deverá incluir elemento de amarração formado por placas de ancoragem, tensores, grilhões, cabo de aço e protecção de juta alcatroada.</t>
  </si>
  <si>
    <t>8.5</t>
  </si>
  <si>
    <t>8.5.1</t>
  </si>
  <si>
    <t>Verificações, ensaios e obras necessárias na rede exterior e interior, antes da entrada em funcionamento da instalação, incluindo todos os materiais, mão de obra e trabalhos afins, de acordo com memória descritiva e especificações técnicas.</t>
  </si>
  <si>
    <t>8.5.2</t>
  </si>
  <si>
    <t>Execução e entrega de telas finais da rede de instalação de gás.</t>
  </si>
  <si>
    <t>8.5.3</t>
  </si>
  <si>
    <t>Certificação da instalação, efetuada por Entidade Inspectora acreditada.</t>
  </si>
  <si>
    <t>8.5.4</t>
  </si>
  <si>
    <t>Licenciamento do desposito enterrado, nomedamente registo e autorização de funcionamento do ESP por entidade licenciadora.</t>
  </si>
  <si>
    <t>ARQUITECTURA PAISAGISTA</t>
  </si>
  <si>
    <t>9.1</t>
  </si>
  <si>
    <t>PREPARAÇÃO DO TERRENO</t>
  </si>
  <si>
    <t>9.1.1</t>
  </si>
  <si>
    <t>Limpeza geral de terreno, e todos os trabalhos acessórios e complementares, incluindo carga, transporte e descaraga a vazadouro licenciado, de todos os residuos gerados.</t>
  </si>
  <si>
    <t>9.1.2</t>
  </si>
  <si>
    <t>Fornecimento e espalhamento de terra (orgânica) viva armazenada em pargas, isenta de pedras e lixos, incluindo 20% de empolamento a aplicar nas zonas para plantação:</t>
  </si>
  <si>
    <t>9.1.2.1</t>
  </si>
  <si>
    <t>Com uma camada de 0,20 m, incluindo a limpeza e despedrega das terras vivas depositadas.</t>
  </si>
  <si>
    <t>9.1.3</t>
  </si>
  <si>
    <t xml:space="preserve">Base drenante na zona do relvado com 0,15m de brita, e todos os trabalhos complementares. </t>
  </si>
  <si>
    <t>9.1.4</t>
  </si>
  <si>
    <t>Fertilização orgânica e inorgânica.</t>
  </si>
  <si>
    <t>9.2</t>
  </si>
  <si>
    <t>PAVIMENTOS</t>
  </si>
  <si>
    <t>9.2.1</t>
  </si>
  <si>
    <t>Pavimento em calçada de vidraço branco de 1.ª qualidade de 5x5cm</t>
  </si>
  <si>
    <t>9.2.1.1</t>
  </si>
  <si>
    <t>Abertura, regularização e compactação do fundo da caixa de pavimento, incluindo fornecimento e aplicação de uma camada em tout-venant, com 15cm de espessura, devidamente regada e compactada.</t>
  </si>
  <si>
    <t>9.2.1.2</t>
  </si>
  <si>
    <t xml:space="preserve">Regularização da caixa de pavimento à régua com areia, com 5 cm de espessura. </t>
  </si>
  <si>
    <t>9.2.1.3</t>
  </si>
  <si>
    <t>Fornecimento e colocação dos cubos de vidraço branco de 5cmx5cm, incluindo todos os trabalhos complementares.</t>
  </si>
  <si>
    <t>9.2.2</t>
  </si>
  <si>
    <t>Pavimento em cubo de granito cinza com 10x10x10cm</t>
  </si>
  <si>
    <t>9.2.2.1</t>
  </si>
  <si>
    <t>Abertura, regularização e compactação do fundo da caixa de pavimento, incluindo fornecimento e aplicação de uma camada em tout-venant, com  25cm de espessura, devidamente regada e compactada.</t>
  </si>
  <si>
    <t>9.2.2.2</t>
  </si>
  <si>
    <t>9.2.2.3</t>
  </si>
  <si>
    <t>Fornecimento e assentamento dos cubos de granito cinzento, de 10cmx10cmx10cm e todos os trabalhos complementares.</t>
  </si>
  <si>
    <t>9.2.3</t>
  </si>
  <si>
    <t>Pavimento em lajeta de betão prefabricado, 60x40x4,5cm e de cor cinza</t>
  </si>
  <si>
    <t>9.2.3.1</t>
  </si>
  <si>
    <t>Abertura, regularização e compactação do fundo da caixa de pavimento, incluindo fornecimento de uma camada em tout-venant, com 15cm de espessura, devidamente regada e compactada.</t>
  </si>
  <si>
    <t>9.2.3.2</t>
  </si>
  <si>
    <t>9.2.3.3</t>
  </si>
  <si>
    <t>Fornecimento e colocação da laje de betão, com 60cmx40cmx8cm, de cor cinza, tipomodelo Placa Betoplan Lisa WS da Soplacas, ou equivalente, e todos os trabalhos complementares.</t>
  </si>
  <si>
    <t>9.2.4</t>
  </si>
  <si>
    <t>Pavimento em Pó de Pedra de Calcário</t>
  </si>
  <si>
    <t>9.2.4.1</t>
  </si>
  <si>
    <t>Abertura, regularização e compactação do fundo da caixa de pavimento, incluindo fornecimento de uma camada em tout-venant, com 30cm de espessura, devidamente regada e compactada.</t>
  </si>
  <si>
    <t>9.2.4.2</t>
  </si>
  <si>
    <t>Fornecimento, assentamento e compactação de uma camada com 0,03m de espessura de pó de pedra de calcário, conforme desenho n.º AP3 e todos os trabalhos complementares.</t>
  </si>
  <si>
    <t>9.2.5</t>
  </si>
  <si>
    <t>Pavimento em deck compósito</t>
  </si>
  <si>
    <t>9.2.5.1</t>
  </si>
  <si>
    <t>Abertura, regularização e compactação do fundo da caixa de pavimento com  fornecimento e colocação de uma camada de betonilha 3:1, com 10cm de espessura, e todos os trabalhos complementares.</t>
  </si>
  <si>
    <t>9.2.5.2</t>
  </si>
  <si>
    <t>Fornecimento e aplicação de réguas maciças, com 2300 x 140 x 24 mm, na tonalidade Red Wood em deck compósito, incluindo o fornecimento e aplicação de acessórios do tipo Clip Quick-fix intermédio, apoios do tipo Alu Quick-fix (2300x 45x 27 mm), parafusos auto-perfurantes em inox (3,5 x 25), e demais acessórios para a sua correta instalação, do tipo do tipo modelo refª DEU03230RW - CDECK da IHT, ou equivalente.</t>
  </si>
  <si>
    <t>9.2.6</t>
  </si>
  <si>
    <t>Fornecimento e assentamento de guia e lancil em betão pré-fabricado.</t>
  </si>
  <si>
    <t>9.2.6.1</t>
  </si>
  <si>
    <t>Fornecimento e aplicação de guia em betão pré-fabricada, com 8cmx25cmx100cm, à cor cinzento (standard), tipo modelo de ref.ª 350 da Soplacas, ou equivalente, incluindo fundação em betão, compactação do solo na base, conforme plano de pavimentos (desenho n.º AP3), plano de altimetria e planimetria (desenho n.º AP2), e incluindo todos os trabalhos complementares.</t>
  </si>
  <si>
    <t>9.2.6.2</t>
  </si>
  <si>
    <t>Fornecimento e aplicação de lancil em betão pré-fabricado, com 12/15cmx25cmx100cm, à cor cinzento (standard), tipo modelo de ref.ª 351, da Soplacas, ou equivalente, incluindo fundação em betão, compactação do solo na base, conforme plano de pavimentos (desenho n.º AP3), e incluindo todos os trabalhos complementares.</t>
  </si>
  <si>
    <t>9.2.7</t>
  </si>
  <si>
    <t>Sinalização Horizontal</t>
  </si>
  <si>
    <t>9.2.7.1</t>
  </si>
  <si>
    <t>Marcação dos lugares de estacionamento na cor branca com 10cm de largura, em linha contínua LBC(0,10), conforme plano de pavimentos (desenho n.º AP3).</t>
  </si>
  <si>
    <t>9.2.7.2</t>
  </si>
  <si>
    <t>Marcação dos lugares de estacionamento para pessoas com mobilidade reduzida na cor branca com 10cm de largura, incluindo o símbolo internacional de acessibilidade, conforme plano de pavimentos (desenho n.º AP3).</t>
  </si>
  <si>
    <t>9.2.8</t>
  </si>
  <si>
    <t>Revestimento com Casca de Pinheiro</t>
  </si>
  <si>
    <t>9.2.8.1</t>
  </si>
  <si>
    <t>Abertura e regularização do fundo da caixa de pavimento, incluindo fornecimento e colocação de tela anti-infestantes, não tecido, bicolor, em polipropileno, tipo Plantex Gold - Dupont, ref. ª 5473 da Atlanlusi, ou equivalente, conforme plano de pavimentos (desenho n.º AP3), plano de altimetria e planimetria (desenho n.º AP2), e incluindo todos os trabalhos complementares.</t>
  </si>
  <si>
    <t>9.2.8.2</t>
  </si>
  <si>
    <t xml:space="preserve">Fornecimento e aplicação com espalhamento de casca de pinheiro calibrada granulometria 15/25cm, numa espessura de 5cm,  conforme plano de pavimentos (desenho n.º AP3), plano de altimetria e planimetria (desenho n.º AP2), e incluindo todos os trabalhos complementares.
</t>
  </si>
  <si>
    <t>9.3</t>
  </si>
  <si>
    <t>MURETE EM TRONCOS DE MADEIRA</t>
  </si>
  <si>
    <t>9.3.1</t>
  </si>
  <si>
    <t xml:space="preserve">Fornecimento e execução de murete de suporte de terras em troncos de madeira tratada em autoclave, com 60cm de altura máxima, na zona do caminho em pó de pedra de calcário, conforme plano de pavimentos e mobiliário urbano (desenho n.º 3), incluindos todos os acessórios e trabalhos complementares.
</t>
  </si>
  <si>
    <t>9.4</t>
  </si>
  <si>
    <t>PLANTAÇÕES</t>
  </si>
  <si>
    <t>9.4.1</t>
  </si>
  <si>
    <t>Fornecimento e plantação de árvores envasadas ou em torrão incluindo abertura de cova de 1m comprimento x 1m de largura x 1,10m de profundidade incluindo picagem das paredes da cova, e rega, conforme plano de plantação e sementeira (desenho n.º AP4):</t>
  </si>
  <si>
    <t>9.4.1.1</t>
  </si>
  <si>
    <r>
      <t>Prunus serrulata "</t>
    </r>
    <r>
      <rPr>
        <sz val="10"/>
        <rFont val="Arial"/>
        <family val="2"/>
      </rPr>
      <t>Kanzan</t>
    </r>
    <r>
      <rPr>
        <i/>
        <sz val="10"/>
        <rFont val="Arial"/>
        <family val="2"/>
      </rPr>
      <t>", PAP 10-12, em vaso.</t>
    </r>
  </si>
  <si>
    <t>9.4.1.2</t>
  </si>
  <si>
    <t>Betula utlis, PAP 8-10, em vaso.</t>
  </si>
  <si>
    <t>9.4.2</t>
  </si>
  <si>
    <t>Fornecimento, montagem e colocação de tutores em madeira de pinho tratada em autoclave, com 2,5m de altura mínima e 8 cm de diâmetro, dispostos em tripé e ligados entre si por traves de 0,40m a 0,60m de comprimento, incluindo atilhos de borracha ou ráfia, tutoragem e todos os trabalhos complementares, conforme pormenores construtivos do desenho n.º AP6.</t>
  </si>
  <si>
    <t>9.4.3</t>
  </si>
  <si>
    <t>Fornecimento e plantação de sub-arbustos e arbustos com raíz bem desenvolvida e bom cabelame, incluindo abertura de cova, fertilização e rega, conforme plano de plantação e sementeira (desenho n.º AP4):</t>
  </si>
  <si>
    <t>9.4.3.1</t>
  </si>
  <si>
    <t>Cornus alba "Sibirica", com altura de 30 a 60cm e em vaso de 2,5L.</t>
  </si>
  <si>
    <t>9.4.3.2</t>
  </si>
  <si>
    <t>Viburnum tinus, com altura de 80 a 100cm e em vaso de 5L</t>
  </si>
  <si>
    <t>9.4.4</t>
  </si>
  <si>
    <t>Fornecimento e plantação de herbáceas e gramíneas com raíz bem desenvolvida e bom cabelame, incluindo abertura de cova, fertilização e rega:</t>
  </si>
  <si>
    <t>9.4.4.1</t>
  </si>
  <si>
    <t>Carex elata "Aurea", com 10/20 cm de altura, em tabuleiros T40</t>
  </si>
  <si>
    <t>9.4.4.2</t>
  </si>
  <si>
    <t>Carex oshimensis "Evergold", com 10/20 cm de altura, em tabuleiros T40</t>
  </si>
  <si>
    <t>9.4.4.4</t>
  </si>
  <si>
    <t>Helictotrichon sempervirens, com 10/20 cm de altura, em tabuleiros T40</t>
  </si>
  <si>
    <t>Pleioblastus auricomus, com 10/20 cm de altura, em tabuleiros T40</t>
  </si>
  <si>
    <t>9.4.5</t>
  </si>
  <si>
    <t>Fornecimento e plantação de herbáceas e gramíneas com raíz bem desenvolvida e bom cabelame, incluindo abertura de cova, fertilização e rega, conforme plano de plantação e sementeira (desenho n.º AP4):</t>
  </si>
  <si>
    <t>9.4.5.1</t>
  </si>
  <si>
    <t>Hedera helix em vaso, com 1/1,20m de comprimento</t>
  </si>
  <si>
    <t>9.4.5.2</t>
  </si>
  <si>
    <t>Lonicera periclymenum em vaso, com 1/1,20m de comprimento</t>
  </si>
  <si>
    <t>9.5</t>
  </si>
  <si>
    <t>SEMENTEIRAS</t>
  </si>
  <si>
    <t>9.5.1</t>
  </si>
  <si>
    <r>
      <t>Fornecimento e execução de sementeira, incluindo preparação do solo, fornecimento  de mistura de sementes de relvado tipo</t>
    </r>
    <r>
      <rPr>
        <i/>
        <sz val="10"/>
        <rFont val="Arial"/>
        <family val="2"/>
      </rPr>
      <t xml:space="preserve"> "Dry Plus",  da A. Pereira Jordão, ou equivalente,</t>
    </r>
    <r>
      <rPr>
        <sz val="10"/>
        <rFont val="Arial"/>
        <family val="2"/>
      </rPr>
      <t xml:space="preserve"> à densidade de 60 g/m2, primeiro corte e reposição de sementes (após 30 dias).</t>
    </r>
  </si>
  <si>
    <t>9.6</t>
  </si>
  <si>
    <t>SISTEMA DE REGA</t>
  </si>
  <si>
    <t>9.6.1</t>
  </si>
  <si>
    <t>Fornecimento e instalação de caixa rega, do tipo modelo 'VBA-1220' da 'Rain Bird', ou equivalente, incluindo tampa, implantada nos pontos assinalados em planta, deverá incluir-se abertura de caixa no solo, fixação de caixa de rega, drenagem de fundo de caixa e todos os trabalhos necessários ao bom funcionamento desta e respetivos acessórios que permitam o bom funcionamento da instalação de rega.</t>
  </si>
  <si>
    <t>9.6.2</t>
  </si>
  <si>
    <t>Fornecimento e instalação de caixa rega, do tipo modelo 'VB1419' da 'Rain Bird', ou equivalente, incluindo tampa, a executar no ponto de captação de água para rega,  assinalado em planta, deverá incluir-se abertura de caixa no solo, fixação de caixa de rega, drenagem de fundo de caixa e todos os trabalhos necessários ao bom funcionamento desta e respetivos acessórios que permitam o bom funcionamento da instalação de rega.</t>
  </si>
  <si>
    <t>9.6.3</t>
  </si>
  <si>
    <t>Fornecimento e instalação de negativo em tubo PEAD PN10 ø50 mm, do tipo 'Rain Bird', ou equivalente, para passagem sob zonas pavimentadas e lancis, incluindo abertura e tapamento de vala, acondicionamento de tubagem de negativo.</t>
  </si>
  <si>
    <t>9.6.4</t>
  </si>
  <si>
    <t>Fornecimento e instalação de tubo de polietileno de alta densidade (PEAD) com ø32 mm PN10,  do tipo 'Rain Bird', ou equivalente, com ligação desde o ponto de abastecimento de água até aos equipamentos na caixa de rega e atravessamento pelo negativo e ligação aos diversos setrores de rega conforme peça desenhada, incluindo abertura de vala, instalação de tubaria, acessórios, ligações e uniões necessárias à caixa de rega e em cada área a regar, assim como tapamento de vala após teste e ensaio de rega, por forma a garantir  o bom funcionamento de rega.</t>
  </si>
  <si>
    <t>9.6.5</t>
  </si>
  <si>
    <t>Fornecimento e instalação de tubo de polietileno de baixa densidade (PEBD) com ø16 mm, autocompensante, com gotejadores débito 2,2 l/h, do tipo 'Rain Bird', ou equivalente, e espaçamento de 0,33x0,33 m e 0,40x0,40 m entre si, com ligação à conduta de PEAD 1", para distribuição de rega gota-a-gota e ligação aos diversos setrores de rega conforme peça desenhada, incluindo abertura de vala, instalação de tubaria, acessórios, ligações e uniões necessárias em cada área a regar, teste e ensaio de rega, por forma a garantir  o bom funcionamento de rega.</t>
  </si>
  <si>
    <t>9.6.6</t>
  </si>
  <si>
    <t>Fornecimento e instalação de tubo "cego" de polietileno de baixa densidade (PEBD) com ø16 mm, com ligação à conduta de PEAD 1" ou a tubo de 16mm de continuidade do sector, para distribuição de rega gota-a-gota e ligação aos diversos setores de rega conforme peça desenhada, incluindo abertura de vala, instalação de tubaria, acessórios, ligações e uniões necessárias em cada área a regar, teste e ensaio de rega, por forma a garantir  o bom funcionamento de rega.</t>
  </si>
  <si>
    <t>9.6.7</t>
  </si>
  <si>
    <t>Fornecimento e instalação de gotejadores, do tipo modelo  XB-05-PC, da 'Rain Bird', ou equivalente, de caudal de 2,0 l/h. Os trabalhos devem contemplar o fornecimento e instalação de todas as ligações e respetivos acessórios que permitam um bom funcionamento do sistema de rega por gota-a-gota.</t>
  </si>
  <si>
    <t>9.6.8</t>
  </si>
  <si>
    <t>Fornecimento e instalação de pulverizadores, do tipo modelo unispray, bico 15 e 18 VAN, da 'Rain Bird', ou equivalente. Os trabalhos devem contemplar o fornecimento e instalação de todas as ligações e respetivos acessórios que permitam um bom funcionamento do sistema de rega por pulverização.</t>
  </si>
  <si>
    <t>9.6.9</t>
  </si>
  <si>
    <t>Fornecimento e instalação de torneira de válvula esfera PN30, 1" na caixa de rega, incluindo todos os trabalhos complementares e acessórios ao bom funcionamento do sistema de rega.</t>
  </si>
  <si>
    <t>9.6.10</t>
  </si>
  <si>
    <t>Fornecimento e instalação de filtro tipo de 1" FF 100 Mesh com válvula de purga, incluindo todos os acessórios e trabalhos complementares ao bom funcionamento do mesmo.</t>
  </si>
  <si>
    <t>9.6.11</t>
  </si>
  <si>
    <t>Fornecimento e instalação de electroválvula, do tipo modelo MM 1" tipo 100DV, com selenóide de 9V, da 'Rain Bird', ou equivalente, incluindo o necessário coletor, todos acessórios e trabalhos complementares ao bom funcionamento do mesmo.</t>
  </si>
  <si>
    <t>9.6.12</t>
  </si>
  <si>
    <t>Fornecimento e instalação de programador de 4 estações, tipo 'Solem', ou equivalente, com ligação Bluethoot e pilha de 9V, incluindo respetivas ligação e programação, acessórios e todos os trabalhos complementares ao bom funcionamento do mesmo.</t>
  </si>
  <si>
    <t>9.6.13</t>
  </si>
  <si>
    <t>Fornecimento e instalação de programador de 2 estações,tipo 'Solem', ou equivalente, com ligação Bluethoot e pilha de 9V, incluindo respetivas ligação e programação, acessórios e todos os trabalhos complementares ao bom funcionamento do mesmo.</t>
  </si>
  <si>
    <t>9.6.14</t>
  </si>
  <si>
    <t>Fornecimento e montagem de acessórios diversos em todas as ligações, picagens, coletores e todos os trabalhos que assim o exijam.</t>
  </si>
  <si>
    <t>vg</t>
  </si>
  <si>
    <t>9.7</t>
  </si>
  <si>
    <t>EQUIPAMENTO URBANO</t>
  </si>
  <si>
    <t>9.7.1</t>
  </si>
  <si>
    <t>Fornecimento e instalação de grelha para caldeira de árvore, em aço galvanizado, com acabamento em impressão epóxi e pintura de cor preto forja, com dimensões 995mmx995mm, tipo modelo Taulat, refª A26A, da "Benito Urban" ou equivalente, incluindo corte do primeiro aro, para inclusão dos tutores em tripeça, incluindo fixação com cimento cola e espigão, peça desenhada n.º AP6  e todos os trabalhos complementares.</t>
  </si>
  <si>
    <t>9.7.2</t>
  </si>
  <si>
    <t>Fornecimento e instalação de pilarete fixo,  metálico, à cor cinza forja, com altura 1000mm e ∅ 90mm, tipo modelo Vicus, ref.ª V1 da Resopre, ou equivalente, incluindo fundação em betão e todos os trabalhos complementares.</t>
  </si>
  <si>
    <t>9.7.3</t>
  </si>
  <si>
    <t>Fornecimento e instalação de banco com forma semi-circular em betão préfabricado cor cinza, feito por medida com diâmetro interno 4,25m, tipo modelo "Afurada" da "Tubani", ou equivalente e todos os trabalhos complementares.</t>
  </si>
  <si>
    <t>9.7.4</t>
  </si>
  <si>
    <t>Fornecimento e instalação de 16,824ml de vedação em painéis do tipo "Nylofor 3D Multi", com 1,03m de altura, na cor verde RAL 6005, ou equivalente, e todos os trabalhos complementares.</t>
  </si>
  <si>
    <t>9.7.5</t>
  </si>
  <si>
    <t>Fornecimento e instalação de portões giratórios do tipo "vedicerca Nylofor 3D" de 1,80mx1,03m de altura, de 2 folhas de abrir, na cor verde RAL 6005, a abrir para fora, ou equivalente, e todos os trabalhos complementares.</t>
  </si>
  <si>
    <t>9.7.6</t>
  </si>
  <si>
    <t xml:space="preserve">Execução de murete em betão simples de 0,20m x 0,30m x 16,824 m com negativos, para posterior encastramento dos prumos, devidamente selados e com 120mm de diâmetro, profundidade de aproximadamente 400mm e espaçados, de eixo a eixo, 2530mm, e todos os trabalhos complementares. </t>
  </si>
  <si>
    <t>9.7.7</t>
  </si>
  <si>
    <t>Fornecimento e instalação de 75,0 ml de vedação com postes do tipo "Beckaclip" e rede do tipo "Pantanet Family", ou equivalente, com 1,52 m de altura, na cor verde, e todos os trabalhos complementares.</t>
  </si>
  <si>
    <t>9.7.8</t>
  </si>
  <si>
    <t>Execução e selagem dos postes e escoras com cimento rápido, em negativos, para posterior encastramento dos postes e escoras e todos os trabalhos complementares.</t>
  </si>
  <si>
    <t>PAVILHÃO MUNICIPAL DAS CORTES I CORTES I ABRIL 2019</t>
  </si>
  <si>
    <t>2.1</t>
  </si>
  <si>
    <t>2.2</t>
  </si>
  <si>
    <t>2.3</t>
  </si>
  <si>
    <t>2.3.1</t>
  </si>
  <si>
    <t>2.3.2</t>
  </si>
  <si>
    <t>2.3.3</t>
  </si>
  <si>
    <t>2.4.1</t>
  </si>
  <si>
    <t>2.5</t>
  </si>
  <si>
    <t>2.5.1</t>
  </si>
  <si>
    <t>2.6</t>
  </si>
  <si>
    <t>2.6.1</t>
  </si>
  <si>
    <t>2.6.2</t>
  </si>
  <si>
    <t>3.2</t>
  </si>
  <si>
    <t>3.2.1</t>
  </si>
  <si>
    <t>3.2.1.1</t>
  </si>
  <si>
    <t>3.2.1.3</t>
  </si>
  <si>
    <t>3.2.1.4</t>
  </si>
  <si>
    <t>3.2.1.5</t>
  </si>
  <si>
    <t>3.2.2</t>
  </si>
  <si>
    <t>3.2.2.1</t>
  </si>
  <si>
    <t>3.2.3</t>
  </si>
  <si>
    <t>3.2.4</t>
  </si>
  <si>
    <t>3.2.5</t>
  </si>
  <si>
    <t>3.2.6</t>
  </si>
  <si>
    <t>3.3</t>
  </si>
  <si>
    <t>3.3.1</t>
  </si>
  <si>
    <t>3.3.1.1</t>
  </si>
  <si>
    <t>3.3.1.2</t>
  </si>
  <si>
    <t>3.3.1.3</t>
  </si>
  <si>
    <t>3.3.1.4</t>
  </si>
  <si>
    <t>3.3.1.5</t>
  </si>
  <si>
    <t>3.3.2</t>
  </si>
  <si>
    <t>3.3.3</t>
  </si>
  <si>
    <t>3.3.5</t>
  </si>
  <si>
    <t>3.3.6</t>
  </si>
  <si>
    <t>4.3.1.1.2</t>
  </si>
  <si>
    <t>5.5.1.3</t>
  </si>
  <si>
    <t>9.4.4.3</t>
  </si>
  <si>
    <t>ANEXO III - MAPA QUANTIDADES DE TRABALHO</t>
  </si>
  <si>
    <t>8.2.1.1.1</t>
  </si>
  <si>
    <t>8.2.1.1.2</t>
  </si>
  <si>
    <t>8.3.1.1.1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</si>
</sst>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0.00\ &quot;€&quot;;[Red]\-#,##0.00\ &quot;€&quot;"/>
    <numFmt numFmtId="44" formatCode="_-* #,##0.00\ &quot;€&quot;_-;\-* #,##0.00\ &quot;€&quot;_-;_-* &quot;-&quot;??\ &quot;€&quot;_-;_-@_-"/>
    <numFmt numFmtId="43" formatCode="_-* #,##0.00\ _€_-;\-* #,##0.00\ _€_-;_-* &quot;-&quot;??\ _€_-;_-@_-"/>
    <numFmt numFmtId="164" formatCode="#,##0.00\ &quot;€&quot;"/>
    <numFmt numFmtId="165" formatCode="#,##0.00\ [$€-1]"/>
    <numFmt numFmtId="166" formatCode="_-* #,##0.00\ [$€-1]_-;\-* #,##0.00\ [$€-1]_-;_-* &quot;-&quot;??\ [$€-1]_-"/>
    <numFmt numFmtId="167" formatCode="_([$_]* #,##0.00_);_([$_]* \(#,##0.00\);_([$_]* &quot;-&quot;??_);_(@_)"/>
    <numFmt numFmtId="168" formatCode="_([$€]* #.##0.00_);_([$€]* \(#.##0.00\);_([$€]* &quot;-&quot;??_);_(@_)"/>
    <numFmt numFmtId="169" formatCode="#,##0.00\ [$€];[Red]\-#,##0.00\ [$€]"/>
    <numFmt numFmtId="170" formatCode="_(* #,##0\ &quot;$&quot;_);_(* \(#,##0\ &quot;$&quot;\);_(* &quot;-&quot;??\ &quot;$&quot;_);_(@_)"/>
    <numFmt numFmtId="171" formatCode="_(* #,##0.00_);_(* \(#,##0.00\);_(* &quot;-&quot;??_);_(@_)"/>
    <numFmt numFmtId="172" formatCode="General_)"/>
    <numFmt numFmtId="173" formatCode="_-* #,##0.00\ [$€-816]_-;\-* #,##0.00\ [$€-816]_-;_-* &quot;-&quot;??\ [$€-816]_-;_-@_-"/>
    <numFmt numFmtId="174" formatCode="[$€-2]\ #,##0.00"/>
    <numFmt numFmtId="175" formatCode="#,##0.00\ _€"/>
    <numFmt numFmtId="176" formatCode="#,##0.00\ _E_s_c_.;[Red]#,##0.00\ _E_s_c_."/>
  </numFmts>
  <fonts count="53" x14ac:knownFonts="1">
    <font>
      <sz val="11"/>
      <color theme="1"/>
      <name val="Calibri"/>
      <family val="2"/>
      <scheme val="minor"/>
    </font>
    <font>
      <sz val="10"/>
      <name val="Arial"/>
      <family val="2"/>
    </font>
    <font>
      <sz val="8"/>
      <name val="Arial"/>
      <family val="2"/>
    </font>
    <font>
      <b/>
      <sz val="9"/>
      <color indexed="10"/>
      <name val="Arial"/>
      <family val="2"/>
    </font>
    <font>
      <sz val="9"/>
      <name val="Arial"/>
      <family val="2"/>
    </font>
    <font>
      <sz val="8"/>
      <color indexed="63"/>
      <name val="Arial"/>
      <family val="2"/>
    </font>
    <font>
      <b/>
      <sz val="10"/>
      <name val="Arial"/>
      <family val="2"/>
    </font>
    <font>
      <sz val="10"/>
      <color indexed="10"/>
      <name val="Arial"/>
      <family val="2"/>
    </font>
    <font>
      <b/>
      <sz val="8"/>
      <name val="Arial"/>
      <family val="2"/>
    </font>
    <font>
      <sz val="14"/>
      <name val="Arial"/>
      <family val="2"/>
    </font>
    <font>
      <sz val="11"/>
      <color theme="1"/>
      <name val="Calibri"/>
      <family val="2"/>
      <scheme val="minor"/>
    </font>
    <font>
      <sz val="10"/>
      <color rgb="FFFF0000"/>
      <name val="Arial"/>
      <family val="2"/>
    </font>
    <font>
      <sz val="10"/>
      <color indexed="8"/>
      <name val="Arial"/>
      <family val="2"/>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9"/>
      <name val="Calibri"/>
      <family val="2"/>
    </font>
    <font>
      <sz val="10"/>
      <name val="MS Sans Serif"/>
      <family val="2"/>
    </font>
    <font>
      <sz val="11"/>
      <color indexed="19"/>
      <name val="Calibri"/>
      <family val="2"/>
    </font>
    <font>
      <b/>
      <sz val="15"/>
      <color indexed="62"/>
      <name val="Calibri"/>
      <family val="2"/>
    </font>
    <font>
      <b/>
      <sz val="13"/>
      <color indexed="62"/>
      <name val="Calibri"/>
      <family val="2"/>
    </font>
    <font>
      <b/>
      <sz val="11"/>
      <color indexed="62"/>
      <name val="Calibri"/>
      <family val="2"/>
    </font>
    <font>
      <sz val="10"/>
      <color theme="1"/>
      <name val="Arial Narrow"/>
      <family val="2"/>
    </font>
    <font>
      <b/>
      <sz val="10"/>
      <color rgb="FFFF0000"/>
      <name val="Arial"/>
      <family val="2"/>
    </font>
    <font>
      <b/>
      <sz val="8"/>
      <color rgb="FFFF0000"/>
      <name val="Arial"/>
      <family val="2"/>
    </font>
    <font>
      <sz val="11"/>
      <name val="Calibri"/>
      <family val="2"/>
      <scheme val="minor"/>
    </font>
    <font>
      <vertAlign val="superscript"/>
      <sz val="10"/>
      <name val="Arial"/>
      <family val="2"/>
    </font>
    <font>
      <sz val="10"/>
      <color theme="1"/>
      <name val="Arial"/>
      <family val="2"/>
    </font>
    <font>
      <sz val="9"/>
      <color rgb="FFFF0000"/>
      <name val="Arial"/>
      <family val="2"/>
    </font>
    <font>
      <b/>
      <sz val="9"/>
      <name val="Arial"/>
      <family val="2"/>
    </font>
    <font>
      <u/>
      <sz val="9"/>
      <color theme="1"/>
      <name val="Arial"/>
      <family val="2"/>
    </font>
    <font>
      <sz val="9"/>
      <color theme="1"/>
      <name val="Arial"/>
      <family val="2"/>
    </font>
    <font>
      <u/>
      <sz val="10"/>
      <name val="Arial"/>
      <family val="2"/>
    </font>
    <font>
      <b/>
      <sz val="10"/>
      <color theme="1"/>
      <name val="Arial"/>
      <family val="2"/>
    </font>
    <font>
      <b/>
      <sz val="9"/>
      <color theme="1"/>
      <name val="Arial"/>
      <family val="2"/>
    </font>
    <font>
      <sz val="9"/>
      <color rgb="FF0070C0"/>
      <name val="Arial"/>
      <family val="2"/>
    </font>
    <font>
      <sz val="10"/>
      <color rgb="FF000000"/>
      <name val="Arial"/>
      <family val="2"/>
    </font>
    <font>
      <vertAlign val="subscript"/>
      <sz val="10"/>
      <name val="Arial"/>
      <family val="2"/>
    </font>
    <font>
      <sz val="10"/>
      <name val="Arial Narrow"/>
      <family val="2"/>
    </font>
    <font>
      <i/>
      <sz val="10"/>
      <name val="Arial"/>
      <family val="2"/>
    </font>
    <font>
      <b/>
      <sz val="12"/>
      <name val="Arial"/>
      <family val="2"/>
    </font>
  </fonts>
  <fills count="31">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6"/>
      </patternFill>
    </fill>
    <fill>
      <patternFill patternType="solid">
        <fgColor indexed="54"/>
      </patternFill>
    </fill>
    <fill>
      <patternFill patternType="solid">
        <fgColor theme="4"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tint="-0.14999847407452621"/>
        <bgColor indexed="64"/>
      </patternFill>
    </fill>
  </fills>
  <borders count="29">
    <border>
      <left/>
      <right/>
      <top/>
      <bottom/>
      <diagonal/>
    </border>
    <border>
      <left/>
      <right/>
      <top/>
      <bottom style="thick">
        <color indexed="23"/>
      </bottom>
      <diagonal/>
    </border>
    <border>
      <left/>
      <right/>
      <top style="thick">
        <color indexed="23"/>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bottom style="double">
        <color indexed="10"/>
      </bottom>
      <diagonal/>
    </border>
    <border>
      <left style="thin">
        <color indexed="8"/>
      </left>
      <right style="thin">
        <color indexed="8"/>
      </right>
      <top/>
      <bottom/>
      <diagonal/>
    </border>
    <border>
      <left/>
      <right style="thin">
        <color indexed="64"/>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ck">
        <color indexed="23"/>
      </bottom>
      <diagonal/>
    </border>
    <border>
      <left/>
      <right style="medium">
        <color indexed="64"/>
      </right>
      <top/>
      <bottom style="thick">
        <color indexed="23"/>
      </bottom>
      <diagonal/>
    </border>
    <border>
      <left style="medium">
        <color indexed="64"/>
      </left>
      <right/>
      <top style="thick">
        <color indexed="23"/>
      </top>
      <bottom/>
      <diagonal/>
    </border>
    <border>
      <left/>
      <right style="medium">
        <color indexed="64"/>
      </right>
      <top style="thick">
        <color indexed="23"/>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5873">
    <xf numFmtId="0" fontId="0"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20" fillId="5" borderId="0" applyNumberFormat="0" applyBorder="0" applyAlignment="0" applyProtection="0"/>
    <xf numFmtId="0" fontId="28" fillId="18" borderId="7" applyNumberFormat="0" applyAlignment="0" applyProtection="0"/>
    <xf numFmtId="0" fontId="19" fillId="0" borderId="8" applyNumberFormat="0" applyFill="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1" fillId="0" borderId="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22" fillId="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3"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2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2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7" borderId="0" applyNumberFormat="0" applyBorder="0" applyAlignment="0" applyProtection="0"/>
    <xf numFmtId="0" fontId="14" fillId="22" borderId="0" applyNumberFormat="0" applyBorder="0" applyAlignment="0" applyProtection="0"/>
    <xf numFmtId="0" fontId="14" fillId="12"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4" fillId="0" borderId="11">
      <alignment horizontal="right" vertical="top"/>
    </xf>
    <xf numFmtId="0" fontId="22" fillId="4" borderId="0" applyNumberFormat="0" applyBorder="0" applyAlignment="0" applyProtection="0"/>
    <xf numFmtId="0" fontId="20" fillId="7" borderId="0" applyNumberFormat="0" applyBorder="0" applyAlignment="0" applyProtection="0"/>
    <xf numFmtId="0" fontId="18" fillId="17" borderId="6" applyNumberFormat="0" applyAlignment="0" applyProtection="0"/>
    <xf numFmtId="0" fontId="25" fillId="0" borderId="12" applyNumberFormat="0" applyFill="0" applyAlignment="0" applyProtection="0"/>
    <xf numFmtId="0" fontId="28" fillId="18" borderId="7" applyNumberFormat="0" applyAlignment="0" applyProtection="0"/>
    <xf numFmtId="0" fontId="2" fillId="0" borderId="13">
      <alignment horizontal="justify" vertical="top"/>
    </xf>
    <xf numFmtId="0" fontId="14" fillId="25" borderId="0" applyNumberFormat="0" applyBorder="0" applyAlignment="0" applyProtection="0"/>
    <xf numFmtId="0" fontId="14" fillId="22" borderId="0" applyNumberFormat="0" applyBorder="0" applyAlignment="0" applyProtection="0"/>
    <xf numFmtId="0" fontId="14" fillId="12" borderId="0" applyNumberFormat="0" applyBorder="0" applyAlignment="0" applyProtection="0"/>
    <xf numFmtId="0" fontId="14" fillId="26" borderId="0" applyNumberFormat="0" applyBorder="0" applyAlignment="0" applyProtection="0"/>
    <xf numFmtId="0" fontId="14" fillId="20" borderId="0" applyNumberFormat="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26" fillId="0" borderId="0" applyNumberFormat="0" applyFill="0" applyBorder="0" applyAlignment="0" applyProtection="0"/>
    <xf numFmtId="0" fontId="20" fillId="5"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2" fillId="6" borderId="0" applyNumberFormat="0" applyBorder="0" applyAlignment="0" applyProtection="0"/>
    <xf numFmtId="0" fontId="21" fillId="8" borderId="6" applyNumberFormat="0" applyAlignment="0" applyProtection="0"/>
    <xf numFmtId="0" fontId="19" fillId="0" borderId="8" applyNumberFormat="0" applyFill="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0" fillId="23" borderId="0" applyNumberFormat="0" applyBorder="0" applyAlignment="0" applyProtection="0"/>
    <xf numFmtId="0" fontId="23"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9" applyNumberFormat="0" applyFont="0" applyAlignment="0" applyProtection="0"/>
    <xf numFmtId="0" fontId="24" fillId="17" borderId="10" applyNumberFormat="0" applyAlignment="0" applyProtection="0"/>
    <xf numFmtId="0" fontId="4" fillId="0" borderId="11">
      <alignment horizontal="right"/>
    </xf>
    <xf numFmtId="0" fontId="4" fillId="0" borderId="14">
      <alignment horizontal="justify" vertical="top"/>
    </xf>
    <xf numFmtId="0" fontId="27" fillId="0" borderId="0" applyNumberFormat="0" applyFill="0" applyBorder="0" applyAlignment="0" applyProtection="0"/>
    <xf numFmtId="0" fontId="31" fillId="0" borderId="15" applyNumberFormat="0" applyFill="0" applyAlignment="0" applyProtection="0"/>
    <xf numFmtId="0" fontId="32" fillId="0" borderId="16" applyNumberFormat="0" applyFill="0" applyAlignment="0" applyProtection="0"/>
    <xf numFmtId="0" fontId="33" fillId="0" borderId="17" applyNumberFormat="0" applyFill="0" applyAlignment="0" applyProtection="0"/>
    <xf numFmtId="0" fontId="33" fillId="0" borderId="0" applyNumberFormat="0" applyFill="0" applyBorder="0" applyAlignment="0" applyProtection="0"/>
    <xf numFmtId="0" fontId="4" fillId="0" borderId="18">
      <alignment horizontal="center"/>
    </xf>
    <xf numFmtId="0" fontId="2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17" borderId="6" applyNumberFormat="0" applyAlignment="0" applyProtection="0"/>
    <xf numFmtId="0" fontId="19" fillId="0" borderId="8" applyNumberFormat="0" applyFill="0" applyAlignment="0" applyProtection="0"/>
    <xf numFmtId="0" fontId="19" fillId="0" borderId="8" applyNumberFormat="0" applyFill="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20" fillId="5" borderId="0" applyNumberFormat="0" applyBorder="0" applyAlignment="0" applyProtection="0"/>
    <xf numFmtId="0" fontId="21" fillId="8" borderId="6" applyNumberFormat="0" applyAlignment="0" applyProtection="0"/>
    <xf numFmtId="0" fontId="22" fillId="4" borderId="0" applyNumberFormat="0" applyBorder="0" applyAlignment="0" applyProtection="0"/>
    <xf numFmtId="0" fontId="23" fillId="23" borderId="0" applyNumberFormat="0" applyBorder="0" applyAlignment="0" applyProtection="0"/>
    <xf numFmtId="0" fontId="1" fillId="0" borderId="0"/>
    <xf numFmtId="0" fontId="1" fillId="0" borderId="0"/>
    <xf numFmtId="0" fontId="1" fillId="0" borderId="0"/>
    <xf numFmtId="0" fontId="1" fillId="0" borderId="0"/>
    <xf numFmtId="0" fontId="1" fillId="24" borderId="9" applyNumberFormat="0" applyFont="0" applyAlignment="0" applyProtection="0"/>
    <xf numFmtId="0" fontId="24" fillId="17" borderId="10"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28" fillId="18" borderId="7" applyNumberFormat="0" applyAlignment="0" applyProtection="0"/>
    <xf numFmtId="0" fontId="1" fillId="0" borderId="0"/>
    <xf numFmtId="167" fontId="1"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167" fontId="1" fillId="0" borderId="0" applyFont="0" applyFill="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 fillId="0" borderId="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2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 fillId="0" borderId="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170" fontId="1" fillId="0" borderId="0" applyFon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 fillId="0" borderId="0"/>
    <xf numFmtId="0" fontId="13" fillId="7" borderId="0" applyNumberFormat="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170" fontId="1" fillId="0" borderId="0" applyFont="0" applyFill="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167" fontId="1" fillId="0" borderId="0" applyFont="0" applyFill="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 fillId="0" borderId="0"/>
    <xf numFmtId="167"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43" fontId="13" fillId="0" borderId="0" applyFont="0" applyFill="0" applyBorder="0" applyAlignment="0" applyProtection="0"/>
    <xf numFmtId="170" fontId="1" fillId="0" borderId="0" applyFon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167" fontId="1" fillId="0" borderId="0" applyFont="0" applyFill="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167" fontId="1" fillId="0" borderId="0" applyFon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170" fontId="1" fillId="0" borderId="0" applyFont="0" applyFill="0" applyBorder="0" applyAlignment="0" applyProtection="0"/>
    <xf numFmtId="43" fontId="13"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5" borderId="0" applyNumberFormat="0" applyBorder="0" applyAlignment="0" applyProtection="0"/>
    <xf numFmtId="0" fontId="1" fillId="0" borderId="0"/>
    <xf numFmtId="0" fontId="1" fillId="0" borderId="0"/>
    <xf numFmtId="0" fontId="13" fillId="7" borderId="0" applyNumberFormat="0" applyBorder="0" applyAlignment="0" applyProtection="0"/>
    <xf numFmtId="0" fontId="1" fillId="0" borderId="0"/>
    <xf numFmtId="0" fontId="13" fillId="5" borderId="0" applyNumberFormat="0" applyBorder="0" applyAlignment="0" applyProtection="0"/>
    <xf numFmtId="0" fontId="13"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 fillId="0" borderId="0"/>
    <xf numFmtId="0" fontId="13" fillId="6" borderId="0" applyNumberFormat="0" applyBorder="0" applyAlignment="0" applyProtection="0"/>
    <xf numFmtId="167" fontId="1" fillId="0" borderId="0" applyFont="0" applyFill="0" applyBorder="0" applyAlignment="0" applyProtection="0"/>
    <xf numFmtId="0" fontId="13" fillId="24" borderId="0" applyNumberFormat="0" applyBorder="0" applyAlignment="0" applyProtection="0"/>
    <xf numFmtId="0" fontId="1" fillId="0" borderId="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8" borderId="0" applyNumberFormat="0" applyBorder="0" applyAlignment="0" applyProtection="0"/>
    <xf numFmtId="0" fontId="13" fillId="10" borderId="0" applyNumberFormat="0" applyBorder="0" applyAlignment="0" applyProtection="0"/>
    <xf numFmtId="0" fontId="13"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3" fillId="12" borderId="0" applyNumberFormat="0" applyBorder="0" applyAlignment="0" applyProtection="0"/>
    <xf numFmtId="0" fontId="1" fillId="0" borderId="0"/>
    <xf numFmtId="0" fontId="1" fillId="0" borderId="0"/>
    <xf numFmtId="170" fontId="1" fillId="0" borderId="0" applyFont="0" applyFill="0" applyBorder="0" applyAlignment="0" applyProtection="0"/>
    <xf numFmtId="0" fontId="13" fillId="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9"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3" fillId="11" borderId="0" applyNumberFormat="0" applyBorder="0" applyAlignment="0" applyProtection="0"/>
    <xf numFmtId="0" fontId="1" fillId="0" borderId="0"/>
    <xf numFmtId="0" fontId="1" fillId="0" borderId="0"/>
    <xf numFmtId="0" fontId="1" fillId="0" borderId="0"/>
    <xf numFmtId="0" fontId="13" fillId="3" borderId="0" applyNumberFormat="0" applyBorder="0" applyAlignment="0" applyProtection="0"/>
    <xf numFmtId="0" fontId="13" fillId="6" borderId="0" applyNumberFormat="0" applyBorder="0" applyAlignment="0" applyProtection="0"/>
    <xf numFmtId="0" fontId="1" fillId="0" borderId="0"/>
    <xf numFmtId="0" fontId="1" fillId="0" borderId="0"/>
    <xf numFmtId="0" fontId="1" fillId="0" borderId="0"/>
    <xf numFmtId="0" fontId="1" fillId="0" borderId="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 fillId="0" borderId="0"/>
    <xf numFmtId="0" fontId="1" fillId="0" borderId="0"/>
    <xf numFmtId="0" fontId="13" fillId="24" borderId="0" applyNumberFormat="0" applyBorder="0" applyAlignment="0" applyProtection="0"/>
    <xf numFmtId="0" fontId="13" fillId="24"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3" fillId="23"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 fillId="0" borderId="0"/>
    <xf numFmtId="0" fontId="1" fillId="0" borderId="0"/>
    <xf numFmtId="0" fontId="13" fillId="7" borderId="0" applyNumberFormat="0" applyBorder="0" applyAlignment="0" applyProtection="0"/>
    <xf numFmtId="170" fontId="1" fillId="0" borderId="0" applyFont="0" applyFill="0" applyBorder="0" applyAlignment="0" applyProtection="0"/>
    <xf numFmtId="0" fontId="1" fillId="0" borderId="0"/>
    <xf numFmtId="0" fontId="13" fillId="6" borderId="0" applyNumberFormat="0" applyBorder="0" applyAlignment="0" applyProtection="0"/>
    <xf numFmtId="0" fontId="13" fillId="24" borderId="0" applyNumberFormat="0" applyBorder="0" applyAlignment="0" applyProtection="0"/>
    <xf numFmtId="0" fontId="13" fillId="12"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 fillId="0" borderId="0"/>
    <xf numFmtId="0" fontId="1" fillId="0" borderId="0"/>
    <xf numFmtId="0" fontId="13" fillId="3"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23"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 fillId="0" borderId="0"/>
    <xf numFmtId="0" fontId="13" fillId="12" borderId="0" applyNumberFormat="0" applyBorder="0" applyAlignment="0" applyProtection="0"/>
    <xf numFmtId="0" fontId="13"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3" fillId="7" borderId="0" applyNumberFormat="0" applyBorder="0" applyAlignment="0" applyProtection="0"/>
    <xf numFmtId="0" fontId="1" fillId="0" borderId="0"/>
    <xf numFmtId="0" fontId="13" fillId="4" borderId="0" applyNumberFormat="0" applyBorder="0" applyAlignment="0" applyProtection="0"/>
    <xf numFmtId="0" fontId="1" fillId="0" borderId="0"/>
    <xf numFmtId="0" fontId="1" fillId="0" borderId="0"/>
    <xf numFmtId="0" fontId="1" fillId="0" borderId="0"/>
    <xf numFmtId="0" fontId="13" fillId="6" borderId="0" applyNumberFormat="0" applyBorder="0" applyAlignment="0" applyProtection="0"/>
    <xf numFmtId="167" fontId="1" fillId="0" borderId="0" applyFont="0" applyFill="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10"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 fillId="0" borderId="0"/>
    <xf numFmtId="0" fontId="13" fillId="4" borderId="0" applyNumberFormat="0" applyBorder="0" applyAlignment="0" applyProtection="0"/>
    <xf numFmtId="0" fontId="1" fillId="0" borderId="0"/>
    <xf numFmtId="0" fontId="13" fillId="23" borderId="0" applyNumberFormat="0" applyBorder="0" applyAlignment="0" applyProtection="0"/>
    <xf numFmtId="0" fontId="1" fillId="0" borderId="0"/>
    <xf numFmtId="0" fontId="13" fillId="5" borderId="0" applyNumberFormat="0" applyBorder="0" applyAlignment="0" applyProtection="0"/>
    <xf numFmtId="0" fontId="13" fillId="5" borderId="0" applyNumberFormat="0" applyBorder="0" applyAlignment="0" applyProtection="0"/>
    <xf numFmtId="0" fontId="1" fillId="0" borderId="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6" borderId="0" applyNumberFormat="0" applyBorder="0" applyAlignment="0" applyProtection="0"/>
    <xf numFmtId="0" fontId="1" fillId="0" borderId="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2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24" borderId="0" applyNumberFormat="0" applyBorder="0" applyAlignment="0" applyProtection="0"/>
    <xf numFmtId="0" fontId="1" fillId="0" borderId="0"/>
    <xf numFmtId="0" fontId="1" fillId="0" borderId="0"/>
    <xf numFmtId="0" fontId="1" fillId="0" borderId="0"/>
    <xf numFmtId="0" fontId="1" fillId="0" borderId="0"/>
    <xf numFmtId="0" fontId="13" fillId="8" borderId="0" applyNumberFormat="0" applyBorder="0" applyAlignment="0" applyProtection="0"/>
    <xf numFmtId="0" fontId="13" fillId="12" borderId="0" applyNumberFormat="0" applyBorder="0" applyAlignment="0" applyProtection="0"/>
    <xf numFmtId="0" fontId="1" fillId="0" borderId="0"/>
    <xf numFmtId="0" fontId="1" fillId="0" borderId="0"/>
    <xf numFmtId="0" fontId="1" fillId="0" borderId="0"/>
    <xf numFmtId="0" fontId="1" fillId="0" borderId="0"/>
    <xf numFmtId="170"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3" fillId="1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 fillId="0" borderId="0"/>
    <xf numFmtId="0" fontId="13" fillId="12"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1" fillId="0" borderId="0"/>
    <xf numFmtId="0" fontId="1" fillId="0" borderId="0"/>
    <xf numFmtId="0" fontId="1" fillId="0" borderId="0"/>
    <xf numFmtId="0" fontId="1" fillId="0" borderId="0"/>
    <xf numFmtId="0" fontId="13" fillId="9" borderId="0" applyNumberFormat="0" applyBorder="0" applyAlignment="0" applyProtection="0"/>
    <xf numFmtId="0" fontId="1" fillId="0" borderId="0"/>
    <xf numFmtId="167" fontId="1" fillId="0" borderId="0" applyFon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7" borderId="0" applyNumberFormat="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3" fillId="3" borderId="0" applyNumberFormat="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29"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3" fillId="9" borderId="0" applyNumberFormat="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3" fillId="7" borderId="0" applyNumberFormat="0" applyBorder="0" applyAlignment="0" applyProtection="0"/>
    <xf numFmtId="0" fontId="1" fillId="0" borderId="0"/>
    <xf numFmtId="0" fontId="1" fillId="0" borderId="0"/>
    <xf numFmtId="0" fontId="1" fillId="0" borderId="0"/>
    <xf numFmtId="0" fontId="13" fillId="3" borderId="0" applyNumberFormat="0" applyBorder="0" applyAlignment="0" applyProtection="0"/>
    <xf numFmtId="0" fontId="13" fillId="7" borderId="0" applyNumberFormat="0" applyBorder="0" applyAlignment="0" applyProtection="0"/>
    <xf numFmtId="0" fontId="13" fillId="11" borderId="0" applyNumberFormat="0" applyBorder="0" applyAlignment="0" applyProtection="0"/>
    <xf numFmtId="0" fontId="1" fillId="0" borderId="0"/>
    <xf numFmtId="167" fontId="1" fillId="0" borderId="0" applyFont="0" applyFill="0" applyBorder="0" applyAlignment="0" applyProtection="0"/>
    <xf numFmtId="0" fontId="13" fillId="6" borderId="0" applyNumberFormat="0" applyBorder="0" applyAlignment="0" applyProtection="0"/>
    <xf numFmtId="0" fontId="1" fillId="0" borderId="0"/>
    <xf numFmtId="170" fontId="1" fillId="0" borderId="0" applyFont="0" applyFill="0" applyBorder="0" applyAlignment="0" applyProtection="0"/>
    <xf numFmtId="0" fontId="1" fillId="0" borderId="0"/>
    <xf numFmtId="0" fontId="13" fillId="9" borderId="0" applyNumberFormat="0" applyBorder="0" applyAlignment="0" applyProtection="0"/>
    <xf numFmtId="168" fontId="1" fillId="0" borderId="0" applyFont="0" applyFill="0" applyBorder="0" applyAlignment="0" applyProtection="0"/>
    <xf numFmtId="0" fontId="1" fillId="0" borderId="0"/>
    <xf numFmtId="0" fontId="1" fillId="0" borderId="0"/>
    <xf numFmtId="0" fontId="13" fillId="9" borderId="0" applyNumberFormat="0" applyBorder="0" applyAlignment="0" applyProtection="0"/>
    <xf numFmtId="168" fontId="1" fillId="0" borderId="0" applyFont="0" applyFill="0" applyBorder="0" applyAlignment="0" applyProtection="0"/>
    <xf numFmtId="0" fontId="13" fillId="24" borderId="0" applyNumberFormat="0" applyBorder="0" applyAlignment="0" applyProtection="0"/>
    <xf numFmtId="168" fontId="1" fillId="0" borderId="0" applyFont="0" applyFill="0" applyBorder="0" applyAlignment="0" applyProtection="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 fillId="0" borderId="0"/>
    <xf numFmtId="0" fontId="13" fillId="7" borderId="0" applyNumberFormat="0" applyBorder="0" applyAlignment="0" applyProtection="0"/>
    <xf numFmtId="0" fontId="13" fillId="4" borderId="0" applyNumberFormat="0" applyBorder="0" applyAlignment="0" applyProtection="0"/>
    <xf numFmtId="0" fontId="13" fillId="24" borderId="0" applyNumberFormat="0" applyBorder="0" applyAlignment="0" applyProtection="0"/>
    <xf numFmtId="170" fontId="1" fillId="0" borderId="0" applyFont="0" applyFill="0" applyBorder="0" applyAlignment="0" applyProtection="0"/>
    <xf numFmtId="0" fontId="1" fillId="0" borderId="0"/>
    <xf numFmtId="0" fontId="1" fillId="0" borderId="0"/>
    <xf numFmtId="0" fontId="13" fillId="8"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170" fontId="1" fillId="0" borderId="0" applyFont="0" applyFill="0" applyBorder="0" applyAlignment="0" applyProtection="0"/>
    <xf numFmtId="0" fontId="1" fillId="0" borderId="0"/>
    <xf numFmtId="0" fontId="1" fillId="0" borderId="0"/>
    <xf numFmtId="0" fontId="13" fillId="12" borderId="0" applyNumberFormat="0" applyBorder="0" applyAlignment="0" applyProtection="0"/>
    <xf numFmtId="0" fontId="13" fillId="2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24" borderId="0" applyNumberFormat="0" applyBorder="0" applyAlignment="0" applyProtection="0"/>
    <xf numFmtId="0" fontId="1" fillId="0" borderId="0"/>
    <xf numFmtId="0" fontId="13" fillId="9" borderId="0" applyNumberFormat="0" applyBorder="0" applyAlignment="0" applyProtection="0"/>
    <xf numFmtId="167" fontId="1" fillId="0" borderId="0" applyFont="0" applyFill="0" applyBorder="0" applyAlignment="0" applyProtection="0"/>
    <xf numFmtId="0" fontId="1" fillId="0" borderId="0"/>
    <xf numFmtId="0" fontId="1" fillId="0" borderId="0"/>
    <xf numFmtId="0" fontId="13" fillId="9" borderId="0" applyNumberFormat="0" applyBorder="0" applyAlignment="0" applyProtection="0"/>
    <xf numFmtId="0" fontId="13" fillId="5" borderId="0" applyNumberFormat="0" applyBorder="0" applyAlignment="0" applyProtection="0"/>
    <xf numFmtId="0" fontId="1" fillId="0" borderId="0"/>
    <xf numFmtId="0" fontId="1" fillId="0" borderId="0"/>
    <xf numFmtId="0" fontId="1" fillId="0" borderId="0"/>
    <xf numFmtId="0" fontId="1" fillId="0" borderId="0"/>
    <xf numFmtId="0" fontId="13" fillId="4"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24" borderId="0" applyNumberFormat="0" applyBorder="0" applyAlignment="0" applyProtection="0"/>
    <xf numFmtId="0" fontId="13" fillId="11" borderId="0" applyNumberFormat="0" applyBorder="0" applyAlignment="0" applyProtection="0"/>
    <xf numFmtId="0" fontId="1" fillId="0" borderId="0"/>
    <xf numFmtId="0" fontId="1" fillId="0" borderId="0"/>
    <xf numFmtId="0" fontId="13" fillId="10" borderId="0" applyNumberFormat="0" applyBorder="0" applyAlignment="0" applyProtection="0"/>
    <xf numFmtId="0" fontId="1" fillId="0" borderId="0"/>
    <xf numFmtId="0" fontId="1" fillId="0" borderId="0"/>
    <xf numFmtId="0" fontId="1" fillId="0" borderId="0"/>
    <xf numFmtId="0" fontId="1" fillId="0" borderId="0"/>
    <xf numFmtId="0" fontId="13" fillId="7" borderId="0" applyNumberFormat="0" applyBorder="0" applyAlignment="0" applyProtection="0"/>
    <xf numFmtId="0" fontId="13" fillId="11" borderId="0" applyNumberFormat="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1" fillId="0" borderId="0"/>
    <xf numFmtId="0" fontId="13" fillId="6" borderId="0" applyNumberFormat="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3" fillId="9" borderId="0" applyNumberFormat="0" applyBorder="0" applyAlignment="0" applyProtection="0"/>
    <xf numFmtId="0" fontId="1" fillId="0" borderId="0"/>
    <xf numFmtId="0" fontId="1" fillId="0" borderId="0"/>
    <xf numFmtId="0" fontId="13" fillId="9"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 fillId="0" borderId="0"/>
    <xf numFmtId="0" fontId="1" fillId="0" borderId="0"/>
    <xf numFmtId="0" fontId="1" fillId="0" borderId="0"/>
    <xf numFmtId="0" fontId="1" fillId="0" borderId="0"/>
    <xf numFmtId="0" fontId="13" fillId="6"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11" borderId="0" applyNumberFormat="0" applyBorder="0" applyAlignment="0" applyProtection="0"/>
    <xf numFmtId="0" fontId="1" fillId="0" borderId="0"/>
    <xf numFmtId="0" fontId="1" fillId="0" borderId="0"/>
    <xf numFmtId="0" fontId="1" fillId="0" borderId="0"/>
    <xf numFmtId="0" fontId="1" fillId="0" borderId="0"/>
    <xf numFmtId="0" fontId="13" fillId="8" borderId="0" applyNumberFormat="0" applyBorder="0" applyAlignment="0" applyProtection="0"/>
    <xf numFmtId="0" fontId="13" fillId="3"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 fillId="0" borderId="0"/>
    <xf numFmtId="0" fontId="13" fillId="10"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3" fillId="8" borderId="0" applyNumberFormat="0" applyBorder="0" applyAlignment="0" applyProtection="0"/>
    <xf numFmtId="0" fontId="1" fillId="0" borderId="0"/>
    <xf numFmtId="0" fontId="13" fillId="7" borderId="0" applyNumberFormat="0" applyBorder="0" applyAlignment="0" applyProtection="0"/>
    <xf numFmtId="0" fontId="1" fillId="0" borderId="0"/>
    <xf numFmtId="0" fontId="13" fillId="7" borderId="0" applyNumberFormat="0" applyBorder="0" applyAlignment="0" applyProtection="0"/>
    <xf numFmtId="0" fontId="1" fillId="0" borderId="0"/>
    <xf numFmtId="0" fontId="1" fillId="0" borderId="0"/>
    <xf numFmtId="0" fontId="13" fillId="11" borderId="0" applyNumberFormat="0" applyBorder="0" applyAlignment="0" applyProtection="0"/>
    <xf numFmtId="0" fontId="13" fillId="24" borderId="0" applyNumberFormat="0" applyBorder="0" applyAlignment="0" applyProtection="0"/>
    <xf numFmtId="0" fontId="1" fillId="0" borderId="0"/>
    <xf numFmtId="0" fontId="13" fillId="4" borderId="0" applyNumberFormat="0" applyBorder="0" applyAlignment="0" applyProtection="0"/>
    <xf numFmtId="0" fontId="1" fillId="0" borderId="0"/>
    <xf numFmtId="0" fontId="13" fillId="12"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 fillId="0" borderId="0"/>
    <xf numFmtId="168" fontId="1" fillId="0" borderId="0" applyFon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 fillId="0" borderId="0"/>
    <xf numFmtId="0" fontId="13" fillId="6"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4" borderId="0" applyNumberFormat="0" applyBorder="0" applyAlignment="0" applyProtection="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 fillId="0" borderId="0"/>
    <xf numFmtId="0" fontId="18" fillId="17" borderId="6" applyNumberFormat="0" applyAlignment="0" applyProtection="0"/>
    <xf numFmtId="0" fontId="1" fillId="0" borderId="0"/>
    <xf numFmtId="0" fontId="19" fillId="0" borderId="8" applyNumberFormat="0" applyFill="0" applyAlignment="0" applyProtection="0"/>
    <xf numFmtId="0" fontId="1" fillId="0" borderId="0"/>
    <xf numFmtId="0" fontId="1" fillId="0" borderId="0"/>
    <xf numFmtId="0" fontId="1" fillId="0" borderId="0"/>
    <xf numFmtId="0" fontId="1" fillId="0" borderId="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20" fillId="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8" borderId="6" applyNumberFormat="0" applyAlignment="0" applyProtection="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2" fillId="4" borderId="0" applyNumberFormat="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23"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9" applyNumberFormat="0" applyFont="0" applyAlignment="0" applyProtection="0"/>
    <xf numFmtId="0" fontId="1" fillId="24" borderId="9" applyNumberFormat="0" applyFont="0" applyAlignment="0" applyProtection="0"/>
    <xf numFmtId="0" fontId="1" fillId="0" borderId="0"/>
    <xf numFmtId="0" fontId="1" fillId="0" borderId="0"/>
    <xf numFmtId="0" fontId="24" fillId="17" borderId="10" applyNumberFormat="0" applyAlignment="0" applyProtection="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8" borderId="7" applyNumberFormat="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 fillId="0" borderId="0"/>
    <xf numFmtId="0" fontId="18" fillId="17" borderId="6" applyNumberFormat="0" applyAlignment="0" applyProtection="0"/>
    <xf numFmtId="0" fontId="1" fillId="0" borderId="0"/>
    <xf numFmtId="0" fontId="19" fillId="0" borderId="8" applyNumberFormat="0" applyFill="0" applyAlignment="0" applyProtection="0"/>
    <xf numFmtId="0" fontId="1" fillId="0" borderId="0"/>
    <xf numFmtId="0" fontId="1" fillId="0" borderId="0"/>
    <xf numFmtId="0" fontId="1" fillId="0" borderId="0"/>
    <xf numFmtId="0" fontId="1" fillId="0" borderId="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20" fillId="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8" borderId="6" applyNumberFormat="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4" borderId="0" applyNumberFormat="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23"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9" applyNumberFormat="0" applyFont="0" applyAlignment="0" applyProtection="0"/>
    <xf numFmtId="0" fontId="1" fillId="24" borderId="9" applyNumberFormat="0" applyFont="0" applyAlignment="0" applyProtection="0"/>
    <xf numFmtId="0" fontId="1" fillId="0" borderId="0"/>
    <xf numFmtId="0" fontId="1" fillId="0" borderId="0"/>
    <xf numFmtId="0" fontId="24" fillId="17" borderId="10" applyNumberFormat="0" applyAlignment="0" applyProtection="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8" borderId="7" applyNumberFormat="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 fillId="0" borderId="0"/>
    <xf numFmtId="0" fontId="18" fillId="17" borderId="6" applyNumberFormat="0" applyAlignment="0" applyProtection="0"/>
    <xf numFmtId="0" fontId="1" fillId="0" borderId="0"/>
    <xf numFmtId="0" fontId="19" fillId="0" borderId="8" applyNumberFormat="0" applyFill="0" applyAlignment="0" applyProtection="0"/>
    <xf numFmtId="0" fontId="1" fillId="0" borderId="0"/>
    <xf numFmtId="0" fontId="1" fillId="0" borderId="0"/>
    <xf numFmtId="0" fontId="1" fillId="0" borderId="0"/>
    <xf numFmtId="0" fontId="1" fillId="0" borderId="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20" fillId="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8" borderId="6" applyNumberFormat="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4" borderId="0" applyNumberFormat="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23"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9" applyNumberFormat="0" applyFont="0" applyAlignment="0" applyProtection="0"/>
    <xf numFmtId="0" fontId="1" fillId="24" borderId="9" applyNumberFormat="0" applyFont="0" applyAlignment="0" applyProtection="0"/>
    <xf numFmtId="0" fontId="1" fillId="0" borderId="0"/>
    <xf numFmtId="0" fontId="1" fillId="0" borderId="0"/>
    <xf numFmtId="0" fontId="24" fillId="17" borderId="10" applyNumberFormat="0" applyAlignment="0" applyProtection="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8" borderId="7" applyNumberFormat="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 fillId="0" borderId="0"/>
    <xf numFmtId="0" fontId="18" fillId="17" borderId="6" applyNumberFormat="0" applyAlignment="0" applyProtection="0"/>
    <xf numFmtId="0" fontId="1" fillId="0" borderId="0"/>
    <xf numFmtId="0" fontId="19" fillId="0" borderId="8" applyNumberFormat="0" applyFill="0" applyAlignment="0" applyProtection="0"/>
    <xf numFmtId="0" fontId="1" fillId="0" borderId="0"/>
    <xf numFmtId="0" fontId="1" fillId="0" borderId="0"/>
    <xf numFmtId="0" fontId="1" fillId="0" borderId="0"/>
    <xf numFmtId="0" fontId="1" fillId="0" borderId="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20" fillId="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8" borderId="6" applyNumberFormat="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4" borderId="0" applyNumberFormat="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23"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9" applyNumberFormat="0" applyFont="0" applyAlignment="0" applyProtection="0"/>
    <xf numFmtId="0" fontId="1" fillId="24" borderId="9" applyNumberFormat="0" applyFont="0" applyAlignment="0" applyProtection="0"/>
    <xf numFmtId="0" fontId="1" fillId="0" borderId="0"/>
    <xf numFmtId="0" fontId="1" fillId="0" borderId="0"/>
    <xf numFmtId="0" fontId="24" fillId="17" borderId="10" applyNumberFormat="0" applyAlignment="0" applyProtection="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8" borderId="7" applyNumberFormat="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2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2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23"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2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17" borderId="6" applyNumberFormat="0" applyAlignment="0" applyProtection="0"/>
    <xf numFmtId="0" fontId="19" fillId="0" borderId="8" applyNumberFormat="0" applyFill="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20" fillId="5" borderId="0" applyNumberFormat="0" applyBorder="0" applyAlignment="0" applyProtection="0"/>
    <xf numFmtId="0" fontId="21" fillId="8" borderId="6" applyNumberFormat="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22" fillId="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3"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9" applyNumberFormat="0" applyFont="0" applyAlignment="0" applyProtection="0"/>
    <xf numFmtId="0" fontId="1" fillId="24" borderId="9" applyNumberFormat="0" applyFont="0" applyAlignment="0" applyProtection="0"/>
    <xf numFmtId="0" fontId="24" fillId="17" borderId="10"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166" fontId="1" fillId="0" borderId="0" applyFont="0" applyFill="0" applyBorder="0" applyAlignment="0" applyProtection="0"/>
    <xf numFmtId="0" fontId="27" fillId="0" borderId="0" applyNumberForma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2" fillId="0" borderId="0">
      <alignment vertical="top"/>
    </xf>
    <xf numFmtId="0" fontId="1" fillId="0" borderId="0"/>
    <xf numFmtId="0" fontId="28" fillId="18" borderId="7" applyNumberFormat="0" applyAlignment="0" applyProtection="0"/>
    <xf numFmtId="166"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2" fillId="0" borderId="0">
      <alignment vertical="top"/>
    </xf>
    <xf numFmtId="166" fontId="1" fillId="0" borderId="0" applyFont="0" applyFill="0" applyBorder="0" applyAlignment="0" applyProtection="0"/>
    <xf numFmtId="0" fontId="12" fillId="0" borderId="0">
      <alignment vertical="top"/>
    </xf>
    <xf numFmtId="166" fontId="1" fillId="0" borderId="0" applyFont="0" applyFill="0" applyBorder="0" applyAlignment="0" applyProtection="0"/>
    <xf numFmtId="0" fontId="12" fillId="0" borderId="0">
      <alignment vertical="top"/>
    </xf>
    <xf numFmtId="0" fontId="12" fillId="0" borderId="0">
      <alignment vertical="top"/>
    </xf>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34" fillId="0" borderId="0"/>
    <xf numFmtId="0" fontId="34" fillId="0" borderId="0"/>
    <xf numFmtId="0" fontId="10" fillId="0" borderId="0"/>
    <xf numFmtId="171" fontId="1" fillId="0" borderId="0" applyFont="0" applyFill="0" applyBorder="0" applyAlignment="0" applyProtection="0"/>
    <xf numFmtId="167" fontId="1" fillId="0" borderId="0" applyFont="0" applyFill="0" applyBorder="0" applyAlignment="0" applyProtection="0"/>
    <xf numFmtId="0" fontId="34" fillId="0" borderId="0"/>
    <xf numFmtId="171" fontId="1" fillId="0" borderId="0" applyFont="0" applyFill="0" applyBorder="0" applyAlignment="0" applyProtection="0"/>
    <xf numFmtId="0" fontId="1" fillId="0" borderId="0"/>
    <xf numFmtId="167" fontId="1" fillId="0" borderId="0" applyFont="0" applyFill="0" applyBorder="0" applyAlignment="0" applyProtection="0"/>
    <xf numFmtId="0" fontId="34" fillId="0" borderId="0"/>
    <xf numFmtId="0" fontId="34" fillId="0" borderId="0"/>
    <xf numFmtId="0" fontId="10" fillId="0" borderId="0"/>
    <xf numFmtId="167" fontId="1" fillId="0" borderId="0" applyFont="0" applyFill="0" applyBorder="0" applyAlignment="0" applyProtection="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34" fillId="0" borderId="0"/>
    <xf numFmtId="171"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4" fillId="0" borderId="0"/>
    <xf numFmtId="0" fontId="34" fillId="0" borderId="0"/>
    <xf numFmtId="0" fontId="10"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4" fillId="0" borderId="0"/>
    <xf numFmtId="0" fontId="34" fillId="0" borderId="0"/>
    <xf numFmtId="167" fontId="1" fillId="0" borderId="0" applyFont="0" applyFill="0" applyBorder="0" applyAlignment="0" applyProtection="0"/>
    <xf numFmtId="0" fontId="34" fillId="0" borderId="0"/>
    <xf numFmtId="167" fontId="1" fillId="0" borderId="0" applyFont="0" applyFill="0" applyBorder="0" applyAlignment="0" applyProtection="0"/>
    <xf numFmtId="167" fontId="1" fillId="0" borderId="0" applyFont="0" applyFill="0" applyBorder="0" applyAlignment="0" applyProtection="0"/>
    <xf numFmtId="0" fontId="34" fillId="0" borderId="0"/>
    <xf numFmtId="0" fontId="34" fillId="0" borderId="0"/>
    <xf numFmtId="0" fontId="10" fillId="0" borderId="0"/>
    <xf numFmtId="0" fontId="10" fillId="0" borderId="0"/>
    <xf numFmtId="167" fontId="1" fillId="0" borderId="0" applyFont="0" applyFill="0" applyBorder="0" applyAlignment="0" applyProtection="0"/>
    <xf numFmtId="0" fontId="34" fillId="0" borderId="0"/>
    <xf numFmtId="167" fontId="1" fillId="0" borderId="0" applyFont="0" applyFill="0" applyBorder="0" applyAlignment="0" applyProtection="0"/>
    <xf numFmtId="167" fontId="1" fillId="0" borderId="0" applyFont="0" applyFill="0" applyBorder="0" applyAlignment="0" applyProtection="0"/>
    <xf numFmtId="0" fontId="34"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4"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4" fillId="0" borderId="0"/>
    <xf numFmtId="167" fontId="1" fillId="0" borderId="0" applyFont="0" applyFill="0" applyBorder="0" applyAlignment="0" applyProtection="0"/>
    <xf numFmtId="167" fontId="1" fillId="0" borderId="0" applyFont="0" applyFill="0" applyBorder="0" applyAlignment="0" applyProtection="0"/>
    <xf numFmtId="0" fontId="34" fillId="0" borderId="0"/>
    <xf numFmtId="0" fontId="34" fillId="0" borderId="0"/>
    <xf numFmtId="0" fontId="10" fillId="0" borderId="0"/>
    <xf numFmtId="0" fontId="34" fillId="0" borderId="0"/>
    <xf numFmtId="0" fontId="34" fillId="0" borderId="0"/>
    <xf numFmtId="0" fontId="34" fillId="0" borderId="0"/>
    <xf numFmtId="0" fontId="10" fillId="0" borderId="0"/>
    <xf numFmtId="0" fontId="10" fillId="0" borderId="0"/>
    <xf numFmtId="167" fontId="1" fillId="0" borderId="0" applyFont="0" applyFill="0" applyBorder="0" applyAlignment="0" applyProtection="0"/>
    <xf numFmtId="167" fontId="1" fillId="0" borderId="0" applyFont="0" applyFill="0" applyBorder="0" applyAlignment="0" applyProtection="0"/>
    <xf numFmtId="0" fontId="34" fillId="0" borderId="0"/>
    <xf numFmtId="0" fontId="34" fillId="0" borderId="0"/>
    <xf numFmtId="0" fontId="10" fillId="0" borderId="0"/>
    <xf numFmtId="167" fontId="1" fillId="0" borderId="0" applyFont="0" applyFill="0" applyBorder="0" applyAlignment="0" applyProtection="0"/>
    <xf numFmtId="167" fontId="1" fillId="0" borderId="0" applyFont="0" applyFill="0" applyBorder="0" applyAlignment="0" applyProtection="0"/>
    <xf numFmtId="0" fontId="34" fillId="0" borderId="0"/>
    <xf numFmtId="167" fontId="1" fillId="0" borderId="0" applyFont="0" applyFill="0" applyBorder="0" applyAlignment="0" applyProtection="0"/>
    <xf numFmtId="0" fontId="10" fillId="0" borderId="0"/>
    <xf numFmtId="0" fontId="34" fillId="0" borderId="0"/>
    <xf numFmtId="0" fontId="34" fillId="0" borderId="0"/>
    <xf numFmtId="0" fontId="10" fillId="0" borderId="0"/>
    <xf numFmtId="167" fontId="1" fillId="0" borderId="0" applyFont="0" applyFill="0" applyBorder="0" applyAlignment="0" applyProtection="0"/>
    <xf numFmtId="167" fontId="1" fillId="0" borderId="0" applyFont="0" applyFill="0" applyBorder="0" applyAlignment="0" applyProtection="0"/>
    <xf numFmtId="0" fontId="34" fillId="0" borderId="0"/>
    <xf numFmtId="0" fontId="34" fillId="0" borderId="0"/>
    <xf numFmtId="0" fontId="10" fillId="0" borderId="0"/>
    <xf numFmtId="0" fontId="34" fillId="0" borderId="0"/>
    <xf numFmtId="167" fontId="1" fillId="0" borderId="0" applyFont="0" applyFill="0" applyBorder="0" applyAlignment="0" applyProtection="0"/>
    <xf numFmtId="0" fontId="34" fillId="0" borderId="0"/>
    <xf numFmtId="0" fontId="34" fillId="0" borderId="0"/>
    <xf numFmtId="0" fontId="10" fillId="0" borderId="0"/>
    <xf numFmtId="0" fontId="34" fillId="0" borderId="0"/>
    <xf numFmtId="0" fontId="10" fillId="0" borderId="0"/>
    <xf numFmtId="0" fontId="34" fillId="0" borderId="0"/>
    <xf numFmtId="167" fontId="1" fillId="0" borderId="0" applyFont="0" applyFill="0" applyBorder="0" applyAlignment="0" applyProtection="0"/>
    <xf numFmtId="0" fontId="34" fillId="0" borderId="0"/>
    <xf numFmtId="0" fontId="34" fillId="0" borderId="0"/>
    <xf numFmtId="0" fontId="10" fillId="0" borderId="0"/>
    <xf numFmtId="167" fontId="1" fillId="0" borderId="0" applyFont="0" applyFill="0" applyBorder="0" applyAlignment="0" applyProtection="0"/>
    <xf numFmtId="167" fontId="1" fillId="0" borderId="0" applyFont="0" applyFill="0" applyBorder="0" applyAlignment="0" applyProtection="0"/>
    <xf numFmtId="0" fontId="34" fillId="0" borderId="0"/>
    <xf numFmtId="167" fontId="1" fillId="0" borderId="0" applyFont="0" applyFill="0" applyBorder="0" applyAlignment="0" applyProtection="0"/>
    <xf numFmtId="0" fontId="10" fillId="0" borderId="0"/>
    <xf numFmtId="167" fontId="1" fillId="0" borderId="0" applyFont="0" applyFill="0" applyBorder="0" applyAlignment="0" applyProtection="0"/>
    <xf numFmtId="0" fontId="10" fillId="0" borderId="0"/>
    <xf numFmtId="0" fontId="34" fillId="0" borderId="0"/>
    <xf numFmtId="0" fontId="34" fillId="0" borderId="0"/>
    <xf numFmtId="0" fontId="10"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4" fillId="0" borderId="0"/>
    <xf numFmtId="0" fontId="34" fillId="0" borderId="0"/>
    <xf numFmtId="0" fontId="10" fillId="0" borderId="0"/>
    <xf numFmtId="0" fontId="34" fillId="0" borderId="0"/>
    <xf numFmtId="167" fontId="1" fillId="0" borderId="0" applyFont="0" applyFill="0" applyBorder="0" applyAlignment="0" applyProtection="0"/>
    <xf numFmtId="167" fontId="1" fillId="0" borderId="0" applyFont="0" applyFill="0" applyBorder="0" applyAlignment="0" applyProtection="0"/>
    <xf numFmtId="0" fontId="34" fillId="0" borderId="0"/>
    <xf numFmtId="0" fontId="34" fillId="0" borderId="0"/>
    <xf numFmtId="167" fontId="1" fillId="0" borderId="0" applyFont="0" applyFill="0" applyBorder="0" applyAlignment="0" applyProtection="0"/>
    <xf numFmtId="0" fontId="34" fillId="0" borderId="0"/>
    <xf numFmtId="0" fontId="34" fillId="0" borderId="0"/>
    <xf numFmtId="0" fontId="10" fillId="0" borderId="0"/>
    <xf numFmtId="167" fontId="1" fillId="0" borderId="0" applyFont="0" applyFill="0" applyBorder="0" applyAlignment="0" applyProtection="0"/>
    <xf numFmtId="167" fontId="1" fillId="0" borderId="0" applyFont="0" applyFill="0" applyBorder="0" applyAlignment="0" applyProtection="0"/>
    <xf numFmtId="0" fontId="34" fillId="0" borderId="0"/>
    <xf numFmtId="0" fontId="34" fillId="0" borderId="0"/>
    <xf numFmtId="0" fontId="10" fillId="0" borderId="0"/>
    <xf numFmtId="167" fontId="1" fillId="0" borderId="0" applyFont="0" applyFill="0" applyBorder="0" applyAlignment="0" applyProtection="0"/>
    <xf numFmtId="0" fontId="34" fillId="0" borderId="0"/>
    <xf numFmtId="0" fontId="34" fillId="0" borderId="0"/>
    <xf numFmtId="0" fontId="10" fillId="0" borderId="0"/>
    <xf numFmtId="0" fontId="34" fillId="0" borderId="0"/>
    <xf numFmtId="0" fontId="10" fillId="0" borderId="0"/>
    <xf numFmtId="0" fontId="10" fillId="0" borderId="0"/>
    <xf numFmtId="0" fontId="34" fillId="0" borderId="0"/>
    <xf numFmtId="0" fontId="10" fillId="0" borderId="0"/>
    <xf numFmtId="0" fontId="1" fillId="0" borderId="0"/>
    <xf numFmtId="167" fontId="1" fillId="0" borderId="0" applyFont="0" applyFill="0" applyBorder="0" applyAlignment="0" applyProtection="0"/>
    <xf numFmtId="0" fontId="34" fillId="0" borderId="0"/>
    <xf numFmtId="0" fontId="34" fillId="0" borderId="0"/>
    <xf numFmtId="0" fontId="10" fillId="0" borderId="0"/>
    <xf numFmtId="167" fontId="1" fillId="0" borderId="0" applyFont="0" applyFill="0" applyBorder="0" applyAlignment="0" applyProtection="0"/>
    <xf numFmtId="0" fontId="34" fillId="0" borderId="0"/>
    <xf numFmtId="167" fontId="1" fillId="0" borderId="0" applyFont="0" applyFill="0" applyBorder="0" applyAlignment="0" applyProtection="0"/>
    <xf numFmtId="0" fontId="34"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9"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9" fontId="2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9"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0" fontId="34" fillId="0" borderId="0"/>
    <xf numFmtId="0" fontId="34" fillId="0" borderId="0"/>
    <xf numFmtId="0" fontId="10" fillId="0" borderId="0"/>
    <xf numFmtId="167" fontId="1" fillId="0" borderId="0" applyFont="0" applyFill="0" applyBorder="0" applyAlignment="0" applyProtection="0"/>
    <xf numFmtId="0" fontId="34" fillId="0" borderId="0"/>
    <xf numFmtId="167" fontId="1" fillId="0" borderId="0" applyFont="0" applyFill="0" applyBorder="0" applyAlignment="0" applyProtection="0"/>
    <xf numFmtId="0" fontId="34" fillId="0" borderId="0"/>
    <xf numFmtId="0" fontId="1" fillId="0" borderId="0"/>
    <xf numFmtId="167" fontId="1" fillId="0" borderId="0" applyFont="0" applyFill="0" applyBorder="0" applyAlignment="0" applyProtection="0"/>
    <xf numFmtId="169" fontId="29" fillId="0" borderId="0" applyFont="0" applyFill="0" applyBorder="0" applyAlignment="0" applyProtection="0"/>
    <xf numFmtId="0" fontId="1" fillId="0" borderId="0"/>
    <xf numFmtId="167" fontId="1" fillId="0" borderId="0" applyFont="0" applyFill="0" applyBorder="0" applyAlignment="0" applyProtection="0"/>
    <xf numFmtId="0" fontId="34"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0"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169" fontId="29" fillId="0" borderId="0" applyFont="0" applyFill="0" applyBorder="0" applyAlignment="0" applyProtection="0"/>
    <xf numFmtId="0" fontId="34" fillId="0" borderId="0"/>
    <xf numFmtId="0" fontId="1" fillId="0" borderId="0"/>
    <xf numFmtId="0" fontId="34" fillId="0" borderId="0"/>
    <xf numFmtId="0" fontId="1" fillId="0" borderId="0"/>
    <xf numFmtId="0" fontId="1" fillId="0" borderId="0"/>
    <xf numFmtId="167" fontId="1" fillId="0" borderId="0" applyFont="0" applyFill="0" applyBorder="0" applyAlignment="0" applyProtection="0"/>
    <xf numFmtId="169" fontId="29" fillId="0" borderId="0" applyFont="0" applyFill="0" applyBorder="0" applyAlignment="0" applyProtection="0"/>
    <xf numFmtId="0" fontId="10"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169" fontId="29" fillId="0" borderId="0" applyFont="0" applyFill="0" applyBorder="0" applyAlignment="0" applyProtection="0"/>
    <xf numFmtId="0" fontId="34"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9" fontId="29" fillId="0" borderId="0" applyFont="0" applyFill="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4" fillId="0" borderId="0"/>
    <xf numFmtId="0" fontId="1" fillId="0" borderId="0"/>
    <xf numFmtId="169" fontId="29" fillId="0" borderId="0" applyFont="0" applyFill="0" applyBorder="0" applyAlignment="0" applyProtection="0"/>
    <xf numFmtId="168" fontId="1"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168" fontId="1" fillId="0" borderId="0" applyFont="0" applyFill="0" applyBorder="0" applyAlignment="0" applyProtection="0"/>
    <xf numFmtId="0" fontId="1" fillId="0" borderId="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0" fontId="1" fillId="0" borderId="0"/>
    <xf numFmtId="169" fontId="29" fillId="0" borderId="0" applyFont="0" applyFill="0" applyBorder="0" applyAlignment="0" applyProtection="0"/>
    <xf numFmtId="0" fontId="34" fillId="0" borderId="0"/>
    <xf numFmtId="0" fontId="34" fillId="0" borderId="0"/>
    <xf numFmtId="0" fontId="1" fillId="0" borderId="0"/>
    <xf numFmtId="0" fontId="1" fillId="0" borderId="0"/>
    <xf numFmtId="0" fontId="1" fillId="0" borderId="0"/>
    <xf numFmtId="169" fontId="2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34" fillId="0" borderId="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0" fontId="1"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34" fillId="0" borderId="0"/>
    <xf numFmtId="0" fontId="34" fillId="0" borderId="0"/>
    <xf numFmtId="0" fontId="1" fillId="0" borderId="0"/>
    <xf numFmtId="169" fontId="29" fillId="0" borderId="0" applyFont="0" applyFill="0" applyBorder="0" applyAlignment="0" applyProtection="0"/>
    <xf numFmtId="167" fontId="1"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34"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34" fillId="0" borderId="0"/>
    <xf numFmtId="0" fontId="1" fillId="0" borderId="0"/>
    <xf numFmtId="169" fontId="29"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0" fontId="34" fillId="0" borderId="0"/>
    <xf numFmtId="167" fontId="1" fillId="0" borderId="0" applyFont="0" applyFill="0" applyBorder="0" applyAlignment="0" applyProtection="0"/>
    <xf numFmtId="0" fontId="1" fillId="0" borderId="0"/>
    <xf numFmtId="0" fontId="34" fillId="0" borderId="0"/>
    <xf numFmtId="169" fontId="2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1" fillId="0" borderId="0"/>
    <xf numFmtId="0" fontId="10" fillId="0" borderId="0"/>
    <xf numFmtId="0" fontId="1" fillId="0" borderId="0"/>
    <xf numFmtId="0" fontId="1" fillId="0" borderId="0"/>
    <xf numFmtId="0" fontId="34"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34" fillId="0" borderId="0"/>
    <xf numFmtId="169"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0" fontId="10" fillId="0" borderId="0"/>
    <xf numFmtId="0" fontId="1" fillId="0" borderId="0"/>
    <xf numFmtId="0" fontId="1" fillId="0" borderId="0"/>
    <xf numFmtId="169" fontId="29"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169" fontId="29"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0" fontId="1" fillId="0" borderId="0"/>
    <xf numFmtId="0" fontId="1" fillId="0" borderId="0"/>
    <xf numFmtId="169" fontId="29" fillId="0" borderId="0" applyFont="0" applyFill="0" applyBorder="0" applyAlignment="0" applyProtection="0"/>
    <xf numFmtId="0" fontId="1" fillId="0" borderId="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9" fillId="0" borderId="0" applyFont="0" applyFill="0" applyBorder="0" applyAlignment="0" applyProtection="0"/>
    <xf numFmtId="43" fontId="10" fillId="0" borderId="0" applyFont="0" applyFill="0" applyBorder="0" applyAlignment="0" applyProtection="0"/>
    <xf numFmtId="0" fontId="34" fillId="0" borderId="0"/>
    <xf numFmtId="0" fontId="1" fillId="0" borderId="0"/>
    <xf numFmtId="0" fontId="1" fillId="0" borderId="0"/>
    <xf numFmtId="0" fontId="1" fillId="0" borderId="0"/>
    <xf numFmtId="0" fontId="1" fillId="0" borderId="0"/>
    <xf numFmtId="44" fontId="10" fillId="0" borderId="0" applyFont="0" applyFill="0" applyBorder="0" applyAlignment="0" applyProtection="0"/>
    <xf numFmtId="0" fontId="1" fillId="0" borderId="0"/>
    <xf numFmtId="0" fontId="1" fillId="0" borderId="0"/>
    <xf numFmtId="0" fontId="1" fillId="0" borderId="0"/>
    <xf numFmtId="0" fontId="10" fillId="0" borderId="0"/>
    <xf numFmtId="2" fontId="1" fillId="0" borderId="0"/>
  </cellStyleXfs>
  <cellXfs count="340">
    <xf numFmtId="0" fontId="0" fillId="0" borderId="0" xfId="0"/>
    <xf numFmtId="0" fontId="4" fillId="0" borderId="0" xfId="2" applyFont="1"/>
    <xf numFmtId="0" fontId="1" fillId="0" borderId="0" xfId="0" applyFont="1" applyAlignment="1">
      <alignment horizontal="center"/>
    </xf>
    <xf numFmtId="0" fontId="3" fillId="0" borderId="0" xfId="2" applyFont="1"/>
    <xf numFmtId="0" fontId="1" fillId="0" borderId="0" xfId="2"/>
    <xf numFmtId="164" fontId="4" fillId="0" borderId="0" xfId="2" applyNumberFormat="1" applyFont="1" applyAlignment="1">
      <alignment horizontal="right"/>
    </xf>
    <xf numFmtId="0" fontId="4" fillId="0" borderId="0" xfId="2" applyFont="1" applyAlignment="1">
      <alignment horizontal="right"/>
    </xf>
    <xf numFmtId="0" fontId="6" fillId="0" borderId="0" xfId="0" applyFont="1" applyAlignment="1">
      <alignment horizontal="justify" vertical="top" wrapText="1"/>
    </xf>
    <xf numFmtId="0" fontId="6" fillId="0" borderId="0" xfId="3" applyFont="1" applyAlignment="1">
      <alignment horizontal="right" vertical="top"/>
    </xf>
    <xf numFmtId="0" fontId="6" fillId="0" borderId="0" xfId="0" applyFont="1" applyAlignment="1">
      <alignment horizontal="right" vertical="top" wrapText="1"/>
    </xf>
    <xf numFmtId="2" fontId="4" fillId="0" borderId="0" xfId="2" applyNumberFormat="1" applyFont="1"/>
    <xf numFmtId="2" fontId="4" fillId="0" borderId="0" xfId="2" applyNumberFormat="1" applyFont="1" applyAlignment="1">
      <alignment horizontal="right"/>
    </xf>
    <xf numFmtId="2" fontId="1" fillId="0" borderId="0" xfId="0" applyNumberFormat="1" applyFont="1" applyAlignment="1">
      <alignment horizontal="right"/>
    </xf>
    <xf numFmtId="0" fontId="11" fillId="0" borderId="0" xfId="0" applyFont="1" applyAlignment="1" applyProtection="1">
      <alignment horizontal="justify" vertical="top" wrapText="1"/>
      <protection locked="0"/>
    </xf>
    <xf numFmtId="0" fontId="1" fillId="0" borderId="0" xfId="0" applyFont="1"/>
    <xf numFmtId="2" fontId="2" fillId="0" borderId="0" xfId="2" applyNumberFormat="1" applyFont="1" applyAlignment="1">
      <alignment horizontal="right"/>
    </xf>
    <xf numFmtId="0" fontId="35" fillId="0" borderId="0" xfId="0" applyFont="1" applyAlignment="1">
      <alignment horizontal="right" vertical="top" wrapText="1"/>
    </xf>
    <xf numFmtId="0" fontId="11" fillId="0" borderId="0" xfId="0" applyFont="1" applyAlignment="1" applyProtection="1">
      <alignment horizontal="center"/>
      <protection locked="0"/>
    </xf>
    <xf numFmtId="2" fontId="11" fillId="0" borderId="0" xfId="0" applyNumberFormat="1" applyFont="1" applyAlignment="1" applyProtection="1">
      <alignment horizontal="center"/>
      <protection locked="0"/>
    </xf>
    <xf numFmtId="2" fontId="11" fillId="0" borderId="0" xfId="0" applyNumberFormat="1" applyFont="1" applyAlignment="1">
      <alignment horizontal="right"/>
    </xf>
    <xf numFmtId="0" fontId="11" fillId="0" borderId="0" xfId="0" applyFont="1" applyAlignment="1" applyProtection="1">
      <alignment horizontal="center" vertical="top"/>
      <protection locked="0"/>
    </xf>
    <xf numFmtId="2" fontId="11" fillId="0" borderId="0" xfId="0" applyNumberFormat="1" applyFont="1" applyAlignment="1">
      <alignment horizontal="center" vertical="top"/>
    </xf>
    <xf numFmtId="2" fontId="35" fillId="0" borderId="0" xfId="0" applyNumberFormat="1" applyFont="1" applyAlignment="1">
      <alignment horizontal="center" vertical="top"/>
    </xf>
    <xf numFmtId="0" fontId="11" fillId="0" borderId="0" xfId="0" applyFont="1"/>
    <xf numFmtId="2" fontId="36" fillId="0" borderId="0" xfId="0" applyNumberFormat="1" applyFont="1" applyAlignment="1">
      <alignment horizontal="center"/>
    </xf>
    <xf numFmtId="2" fontId="11" fillId="0" borderId="0" xfId="0" applyNumberFormat="1" applyFont="1" applyAlignment="1">
      <alignment horizontal="center" vertical="center"/>
    </xf>
    <xf numFmtId="2" fontId="11" fillId="0" borderId="0" xfId="0" applyNumberFormat="1" applyFont="1" applyAlignment="1">
      <alignment horizontal="right" vertical="center"/>
    </xf>
    <xf numFmtId="2" fontId="11" fillId="0" borderId="0" xfId="0" applyNumberFormat="1" applyFont="1" applyAlignment="1" applyProtection="1">
      <alignment horizontal="justify" vertical="top" wrapText="1"/>
      <protection locked="0"/>
    </xf>
    <xf numFmtId="0" fontId="6" fillId="0" borderId="0" xfId="3" applyFont="1" applyAlignment="1">
      <alignment horizontal="right" wrapText="1"/>
    </xf>
    <xf numFmtId="0" fontId="6" fillId="0" borderId="0" xfId="3" applyFont="1" applyAlignment="1">
      <alignment horizontal="right"/>
    </xf>
    <xf numFmtId="2" fontId="1" fillId="0" borderId="0" xfId="0" applyNumberFormat="1" applyFont="1" applyAlignment="1">
      <alignment horizontal="right" vertical="center"/>
    </xf>
    <xf numFmtId="2" fontId="8" fillId="0" borderId="0" xfId="0" applyNumberFormat="1" applyFont="1" applyAlignment="1">
      <alignment horizontal="center"/>
    </xf>
    <xf numFmtId="0" fontId="1" fillId="0" borderId="0" xfId="3" applyAlignment="1">
      <alignment horizontal="right"/>
    </xf>
    <xf numFmtId="0" fontId="1" fillId="0" borderId="0" xfId="0" applyFont="1" applyAlignment="1" applyProtection="1">
      <alignment horizontal="center" vertical="top"/>
      <protection locked="0"/>
    </xf>
    <xf numFmtId="0" fontId="6" fillId="0" borderId="0" xfId="0" applyFont="1"/>
    <xf numFmtId="164" fontId="1" fillId="0" borderId="0" xfId="0" applyNumberFormat="1" applyFont="1" applyAlignment="1">
      <alignment horizontal="center" vertical="top"/>
    </xf>
    <xf numFmtId="0" fontId="6" fillId="0" borderId="0" xfId="0" applyFont="1" applyAlignment="1" applyProtection="1">
      <alignment horizontal="justify" vertical="top" wrapText="1"/>
      <protection locked="0"/>
    </xf>
    <xf numFmtId="0" fontId="39" fillId="0" borderId="0" xfId="0" applyFont="1" applyAlignment="1" applyProtection="1">
      <alignment horizontal="justify" vertical="top" wrapText="1"/>
      <protection locked="0"/>
    </xf>
    <xf numFmtId="0" fontId="6" fillId="0" borderId="0" xfId="25863" applyFont="1" applyAlignment="1">
      <alignment horizontal="justify" vertical="top"/>
    </xf>
    <xf numFmtId="0" fontId="1" fillId="27" borderId="0" xfId="0" applyFont="1" applyFill="1"/>
    <xf numFmtId="49" fontId="6" fillId="0" borderId="0" xfId="25864" applyNumberFormat="1" applyFont="1" applyAlignment="1">
      <alignment horizontal="justify" vertical="top" wrapText="1"/>
    </xf>
    <xf numFmtId="0" fontId="1" fillId="0" borderId="0" xfId="0" applyFont="1" applyAlignment="1">
      <alignment horizontal="center" vertical="top" wrapText="1"/>
    </xf>
    <xf numFmtId="0" fontId="40" fillId="0" borderId="0" xfId="2" applyFont="1"/>
    <xf numFmtId="0" fontId="11" fillId="0" borderId="0" xfId="0" applyFont="1" applyAlignment="1">
      <alignment horizontal="center" vertical="top" wrapText="1"/>
    </xf>
    <xf numFmtId="0" fontId="1" fillId="0" borderId="0" xfId="25863" applyAlignment="1">
      <alignment horizontal="justify" vertical="top"/>
    </xf>
    <xf numFmtId="1" fontId="6" fillId="0" borderId="0" xfId="25863" applyNumberFormat="1" applyFont="1" applyAlignment="1">
      <alignment horizontal="justify" vertical="top" wrapText="1"/>
    </xf>
    <xf numFmtId="0" fontId="4" fillId="0" borderId="0" xfId="2" applyFont="1" applyAlignment="1">
      <alignment vertical="top"/>
    </xf>
    <xf numFmtId="0" fontId="6" fillId="0" borderId="0" xfId="0" applyFont="1" applyAlignment="1">
      <alignment horizontal="left" vertical="top" wrapText="1"/>
    </xf>
    <xf numFmtId="2" fontId="1" fillId="0" borderId="0" xfId="25865" applyNumberFormat="1" applyAlignment="1">
      <alignment horizontal="center"/>
    </xf>
    <xf numFmtId="0" fontId="1" fillId="0" borderId="0" xfId="25863"/>
    <xf numFmtId="164" fontId="1" fillId="0" borderId="0" xfId="2" applyNumberFormat="1" applyAlignment="1">
      <alignment horizontal="center" vertical="top"/>
    </xf>
    <xf numFmtId="1" fontId="1" fillId="0" borderId="0" xfId="25865" applyNumberFormat="1" applyAlignment="1">
      <alignment horizontal="center" vertical="top"/>
    </xf>
    <xf numFmtId="0" fontId="6" fillId="0" borderId="0" xfId="0" applyFont="1" applyAlignment="1" applyProtection="1">
      <alignment horizontal="left" vertical="center" wrapText="1"/>
      <protection locked="0"/>
    </xf>
    <xf numFmtId="0" fontId="1" fillId="0" borderId="0" xfId="2" applyAlignment="1">
      <alignment horizontal="center" vertical="top"/>
    </xf>
    <xf numFmtId="0" fontId="1" fillId="0" borderId="0" xfId="25866" applyAlignment="1" applyProtection="1">
      <alignment horizontal="justify" vertical="top"/>
      <protection locked="0"/>
    </xf>
    <xf numFmtId="0" fontId="1" fillId="0" borderId="0" xfId="0" applyFont="1" applyAlignment="1">
      <alignment vertical="top"/>
    </xf>
    <xf numFmtId="2" fontId="6" fillId="0" borderId="0" xfId="0" applyNumberFormat="1" applyFont="1" applyAlignment="1">
      <alignment horizontal="center" vertical="top"/>
    </xf>
    <xf numFmtId="0" fontId="1" fillId="0" borderId="0" xfId="0" applyFont="1" applyAlignment="1">
      <alignment horizontal="right" vertical="top" wrapText="1"/>
    </xf>
    <xf numFmtId="0" fontId="1" fillId="0" borderId="0" xfId="0" applyFont="1" applyAlignment="1">
      <alignment horizontal="left" vertical="top" wrapText="1"/>
    </xf>
    <xf numFmtId="2" fontId="1" fillId="0" borderId="0" xfId="0" applyNumberFormat="1" applyFont="1" applyAlignment="1">
      <alignment horizontal="left"/>
    </xf>
    <xf numFmtId="0" fontId="1" fillId="28" borderId="0" xfId="0" applyFont="1" applyFill="1" applyAlignment="1">
      <alignment horizontal="justify" vertical="top" wrapText="1"/>
    </xf>
    <xf numFmtId="49" fontId="6" fillId="0" borderId="0" xfId="25865" applyNumberFormat="1" applyFont="1" applyAlignment="1">
      <alignment horizontal="left" vertical="top" wrapText="1"/>
    </xf>
    <xf numFmtId="1" fontId="1" fillId="0" borderId="0" xfId="25864" applyNumberFormat="1" applyAlignment="1">
      <alignment horizontal="justify" vertical="top" wrapText="1"/>
    </xf>
    <xf numFmtId="0" fontId="6" fillId="0" borderId="0" xfId="25864" applyFont="1" applyAlignment="1">
      <alignment horizontal="justify" vertical="top"/>
    </xf>
    <xf numFmtId="0" fontId="6" fillId="0" borderId="0" xfId="2" applyFont="1"/>
    <xf numFmtId="0" fontId="6" fillId="0" borderId="0" xfId="0" applyFont="1" applyAlignment="1">
      <alignment vertical="top" wrapText="1"/>
    </xf>
    <xf numFmtId="0" fontId="43" fillId="0" borderId="0" xfId="0" applyFont="1" applyAlignment="1">
      <alignment horizontal="justify" vertical="top" wrapText="1"/>
    </xf>
    <xf numFmtId="164" fontId="1" fillId="0" borderId="0" xfId="0" applyNumberFormat="1" applyFont="1"/>
    <xf numFmtId="0" fontId="46" fillId="0" borderId="0" xfId="0" applyFont="1" applyAlignment="1">
      <alignment horizontal="justify" vertical="top" wrapText="1"/>
    </xf>
    <xf numFmtId="2" fontId="1" fillId="0" borderId="0" xfId="0" applyNumberFormat="1" applyFont="1" applyAlignment="1" applyProtection="1">
      <alignment horizontal="center" vertical="top"/>
      <protection locked="0"/>
    </xf>
    <xf numFmtId="2" fontId="1" fillId="0" borderId="0" xfId="0" applyNumberFormat="1" applyFont="1" applyAlignment="1">
      <alignment horizontal="center" vertical="top"/>
    </xf>
    <xf numFmtId="2" fontId="11" fillId="0" borderId="0" xfId="0" applyNumberFormat="1" applyFont="1" applyAlignment="1" applyProtection="1">
      <alignment horizontal="center" vertical="top"/>
      <protection locked="0"/>
    </xf>
    <xf numFmtId="2" fontId="1" fillId="0" borderId="0" xfId="2" applyNumberFormat="1" applyAlignment="1">
      <alignment horizontal="center" vertical="top"/>
    </xf>
    <xf numFmtId="2" fontId="1" fillId="0" borderId="0" xfId="25865" applyNumberFormat="1" applyAlignment="1">
      <alignment horizontal="center" vertical="top"/>
    </xf>
    <xf numFmtId="164" fontId="4" fillId="0" borderId="0" xfId="2" applyNumberFormat="1" applyFont="1" applyAlignment="1">
      <alignment horizontal="center" vertical="top"/>
    </xf>
    <xf numFmtId="164" fontId="1" fillId="0" borderId="0" xfId="0" applyNumberFormat="1" applyFont="1" applyAlignment="1" applyProtection="1">
      <alignment horizontal="center" vertical="top"/>
      <protection locked="0"/>
    </xf>
    <xf numFmtId="0" fontId="1" fillId="0" borderId="0" xfId="0" applyFont="1" applyAlignment="1">
      <alignment horizontal="center" vertical="top"/>
    </xf>
    <xf numFmtId="164" fontId="1" fillId="0" borderId="0" xfId="25863" applyNumberFormat="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horizontal="right" vertical="top"/>
    </xf>
    <xf numFmtId="0" fontId="4" fillId="0" borderId="0" xfId="2" applyFont="1" applyAlignment="1">
      <alignment horizontal="right" vertical="top"/>
    </xf>
    <xf numFmtId="0" fontId="1" fillId="0" borderId="0" xfId="0" applyFont="1" applyAlignment="1">
      <alignment horizontal="right" vertical="top"/>
    </xf>
    <xf numFmtId="164" fontId="4" fillId="0" borderId="0" xfId="2" applyNumberFormat="1" applyFont="1" applyAlignment="1">
      <alignment horizontal="right" vertical="top"/>
    </xf>
    <xf numFmtId="2" fontId="6" fillId="2" borderId="0" xfId="0" applyNumberFormat="1" applyFont="1" applyFill="1" applyAlignment="1">
      <alignment horizontal="center" vertical="top" wrapText="1"/>
    </xf>
    <xf numFmtId="165" fontId="1" fillId="0" borderId="0" xfId="0" applyNumberFormat="1" applyFont="1" applyAlignment="1">
      <alignment horizontal="center" vertical="top"/>
    </xf>
    <xf numFmtId="2" fontId="6" fillId="0" borderId="0" xfId="0" applyNumberFormat="1" applyFont="1" applyAlignment="1">
      <alignment horizontal="center" vertical="top" wrapText="1"/>
    </xf>
    <xf numFmtId="165" fontId="11" fillId="0" borderId="0" xfId="0" applyNumberFormat="1" applyFont="1" applyAlignment="1">
      <alignment horizontal="center" vertical="top"/>
    </xf>
    <xf numFmtId="164" fontId="39" fillId="0" borderId="0" xfId="2" applyNumberFormat="1" applyFont="1" applyAlignment="1">
      <alignment horizontal="center" vertical="top"/>
    </xf>
    <xf numFmtId="164" fontId="35" fillId="0" borderId="0" xfId="2" applyNumberFormat="1" applyFont="1" applyAlignment="1">
      <alignment horizontal="center" vertical="top"/>
    </xf>
    <xf numFmtId="2" fontId="6" fillId="0" borderId="0" xfId="2" applyNumberFormat="1" applyFont="1" applyAlignment="1">
      <alignment horizontal="center" vertical="top"/>
    </xf>
    <xf numFmtId="164" fontId="1" fillId="0" borderId="0" xfId="25864" applyNumberFormat="1" applyAlignment="1">
      <alignment horizontal="center" vertical="top"/>
    </xf>
    <xf numFmtId="0" fontId="6" fillId="0" borderId="0" xfId="0" applyFont="1" applyAlignment="1">
      <alignment horizontal="center" vertical="top" wrapText="1"/>
    </xf>
    <xf numFmtId="165" fontId="4" fillId="0" borderId="0" xfId="2" applyNumberFormat="1" applyFont="1" applyAlignment="1">
      <alignment horizontal="center" vertical="top"/>
    </xf>
    <xf numFmtId="0" fontId="4" fillId="0" borderId="0" xfId="2" applyFont="1" applyAlignment="1">
      <alignment horizontal="center" vertical="top"/>
    </xf>
    <xf numFmtId="1" fontId="1" fillId="0" borderId="0" xfId="25864" applyNumberFormat="1" applyAlignment="1">
      <alignment horizontal="center" vertical="top" wrapText="1"/>
    </xf>
    <xf numFmtId="2" fontId="7" fillId="0" borderId="0" xfId="4" applyNumberFormat="1" applyFont="1" applyAlignment="1">
      <alignment horizontal="center" vertical="top"/>
    </xf>
    <xf numFmtId="2" fontId="4" fillId="0" borderId="0" xfId="2" applyNumberFormat="1" applyFont="1" applyAlignment="1">
      <alignment horizontal="center" vertical="top"/>
    </xf>
    <xf numFmtId="1" fontId="1" fillId="0" borderId="0" xfId="25865" applyNumberFormat="1" applyAlignment="1">
      <alignment horizontal="justify" vertical="top" wrapText="1"/>
    </xf>
    <xf numFmtId="172" fontId="1" fillId="0" borderId="0" xfId="25864" applyNumberFormat="1" applyAlignment="1" applyProtection="1">
      <alignment horizontal="justify" vertical="top"/>
      <protection locked="0"/>
    </xf>
    <xf numFmtId="0" fontId="1" fillId="0" borderId="0" xfId="25864" applyAlignment="1">
      <alignment horizontal="center" vertical="top"/>
    </xf>
    <xf numFmtId="0" fontId="1" fillId="0" borderId="0" xfId="25866" applyAlignment="1" applyProtection="1">
      <alignment horizontal="justify" vertical="top" wrapText="1"/>
      <protection locked="0"/>
    </xf>
    <xf numFmtId="0" fontId="1" fillId="0" borderId="0" xfId="307" applyAlignment="1">
      <alignment horizontal="justify" vertical="top"/>
    </xf>
    <xf numFmtId="164" fontId="47" fillId="0" borderId="0" xfId="2" applyNumberFormat="1" applyFont="1" applyAlignment="1">
      <alignment horizontal="left" vertical="top"/>
    </xf>
    <xf numFmtId="164" fontId="47" fillId="0" borderId="0" xfId="2" applyNumberFormat="1" applyFont="1" applyAlignment="1">
      <alignment horizontal="left" vertical="top" wrapText="1"/>
    </xf>
    <xf numFmtId="0" fontId="6" fillId="0" borderId="0" xfId="25864" applyFont="1" applyAlignment="1">
      <alignment horizontal="left" vertical="distributed"/>
    </xf>
    <xf numFmtId="0" fontId="1" fillId="0" borderId="0" xfId="0" applyFont="1" applyAlignment="1">
      <alignment horizontal="justify" vertical="top" wrapText="1"/>
    </xf>
    <xf numFmtId="0" fontId="1" fillId="0" borderId="0" xfId="0" applyFont="1" applyAlignment="1" applyProtection="1">
      <alignment horizontal="justify" vertical="top" wrapText="1"/>
      <protection locked="0"/>
    </xf>
    <xf numFmtId="2" fontId="39" fillId="0" borderId="0" xfId="0" applyNumberFormat="1" applyFont="1" applyAlignment="1">
      <alignment horizontal="center" vertical="top"/>
    </xf>
    <xf numFmtId="2" fontId="1" fillId="0" borderId="0" xfId="0" applyNumberFormat="1" applyFont="1" applyAlignment="1">
      <alignment horizontal="center" vertical="top" wrapText="1"/>
    </xf>
    <xf numFmtId="2" fontId="39" fillId="0" borderId="0" xfId="0" applyNumberFormat="1" applyFont="1" applyAlignment="1" applyProtection="1">
      <alignment horizontal="center" vertical="top"/>
      <protection locked="0"/>
    </xf>
    <xf numFmtId="0" fontId="6" fillId="29" borderId="0" xfId="0" applyFont="1" applyFill="1" applyAlignment="1">
      <alignment horizontal="left" vertical="center"/>
    </xf>
    <xf numFmtId="0" fontId="8" fillId="29" borderId="0" xfId="0" applyFont="1" applyFill="1" applyAlignment="1">
      <alignment horizontal="center" vertical="top" wrapText="1"/>
    </xf>
    <xf numFmtId="2" fontId="8" fillId="29" borderId="0" xfId="0" applyNumberFormat="1" applyFont="1" applyFill="1" applyAlignment="1">
      <alignment horizontal="center" vertical="top" wrapText="1"/>
    </xf>
    <xf numFmtId="164" fontId="6" fillId="29" borderId="0" xfId="0" applyNumberFormat="1" applyFont="1" applyFill="1" applyAlignment="1">
      <alignment horizontal="center" vertical="top" wrapText="1"/>
    </xf>
    <xf numFmtId="2" fontId="5" fillId="0" borderId="0" xfId="2" applyNumberFormat="1" applyFont="1" applyAlignment="1">
      <alignment horizontal="center" vertical="top" wrapText="1"/>
    </xf>
    <xf numFmtId="0" fontId="6" fillId="0" borderId="0" xfId="3" applyFont="1" applyAlignment="1">
      <alignment horizontal="center" vertical="top"/>
    </xf>
    <xf numFmtId="0" fontId="1" fillId="0" borderId="0" xfId="0" applyFont="1" applyAlignment="1" applyProtection="1">
      <alignment horizontal="justify" vertical="top" wrapText="1"/>
      <protection locked="0"/>
    </xf>
    <xf numFmtId="0" fontId="1" fillId="0" borderId="0" xfId="0" applyFont="1" applyAlignment="1">
      <alignment horizontal="justify" vertical="top" wrapText="1"/>
    </xf>
    <xf numFmtId="0" fontId="1" fillId="0" borderId="0" xfId="0" applyFont="1" applyFill="1" applyBorder="1" applyAlignment="1" applyProtection="1">
      <alignment horizontal="justify" vertical="top" wrapText="1"/>
      <protection locked="0"/>
    </xf>
    <xf numFmtId="0" fontId="1" fillId="0" borderId="0" xfId="0" applyFont="1" applyAlignment="1" applyProtection="1">
      <alignment horizontal="justify" vertical="top" wrapText="1"/>
      <protection locked="0"/>
    </xf>
    <xf numFmtId="165" fontId="1" fillId="0" borderId="0" xfId="0" applyNumberFormat="1" applyFont="1" applyAlignment="1">
      <alignment horizontal="center"/>
    </xf>
    <xf numFmtId="0" fontId="4" fillId="0" borderId="0" xfId="0" applyFont="1" applyAlignment="1">
      <alignment horizontal="justify" vertical="top" wrapText="1"/>
    </xf>
    <xf numFmtId="0" fontId="1" fillId="0" borderId="0" xfId="0" applyFont="1" applyAlignment="1" applyProtection="1">
      <alignment horizontal="center"/>
      <protection locked="0"/>
    </xf>
    <xf numFmtId="0" fontId="1" fillId="0" borderId="0" xfId="0" applyFont="1" applyAlignment="1">
      <alignment horizontal="left" vertical="center"/>
    </xf>
    <xf numFmtId="0" fontId="1" fillId="0" borderId="0" xfId="0" applyFont="1" applyAlignment="1" applyProtection="1">
      <alignment horizontal="left" vertical="center" wrapText="1"/>
      <protection locked="0"/>
    </xf>
    <xf numFmtId="164" fontId="1" fillId="0" borderId="0" xfId="2" applyNumberFormat="1" applyAlignment="1">
      <alignment horizontal="center"/>
    </xf>
    <xf numFmtId="0" fontId="6" fillId="0" borderId="0" xfId="0" applyFont="1" applyFill="1" applyBorder="1" applyAlignment="1" applyProtection="1">
      <alignment horizontal="justify" vertical="top" wrapText="1"/>
      <protection locked="0"/>
    </xf>
    <xf numFmtId="0" fontId="6" fillId="0" borderId="0" xfId="0" applyNumberFormat="1" applyFont="1" applyFill="1" applyBorder="1" applyAlignment="1">
      <alignment vertical="top" wrapText="1"/>
    </xf>
    <xf numFmtId="0" fontId="6" fillId="0" borderId="0" xfId="0"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2" fontId="1" fillId="0" borderId="0" xfId="2" applyNumberFormat="1" applyFont="1" applyAlignment="1">
      <alignment horizontal="center" vertical="top"/>
    </xf>
    <xf numFmtId="0" fontId="1" fillId="0" borderId="0" xfId="0" applyFont="1" applyFill="1" applyBorder="1" applyAlignment="1">
      <alignment horizontal="center" vertical="justify" wrapText="1"/>
    </xf>
    <xf numFmtId="0" fontId="4" fillId="0" borderId="0" xfId="2" applyFont="1" applyAlignment="1">
      <alignment horizontal="center"/>
    </xf>
    <xf numFmtId="0" fontId="1" fillId="0" borderId="0" xfId="0" applyFont="1" applyFill="1" applyBorder="1" applyAlignment="1">
      <alignment horizontal="justify" vertical="top" wrapText="1"/>
    </xf>
    <xf numFmtId="164" fontId="1" fillId="0" borderId="0" xfId="2" applyNumberFormat="1" applyFont="1" applyAlignment="1">
      <alignment horizontal="center"/>
    </xf>
    <xf numFmtId="0" fontId="1" fillId="0" borderId="0" xfId="2" applyFont="1" applyFill="1" applyBorder="1" applyAlignment="1" applyProtection="1">
      <alignment horizontal="justify" vertical="top"/>
      <protection locked="0"/>
    </xf>
    <xf numFmtId="0" fontId="1" fillId="0" borderId="0" xfId="2" applyFont="1"/>
    <xf numFmtId="0" fontId="1" fillId="0" borderId="0" xfId="2" applyFont="1" applyFill="1" applyBorder="1" applyAlignment="1" applyProtection="1">
      <alignment horizontal="center"/>
      <protection locked="0"/>
    </xf>
    <xf numFmtId="0" fontId="6" fillId="0" borderId="0" xfId="2" applyFont="1" applyAlignment="1">
      <alignment wrapText="1"/>
    </xf>
    <xf numFmtId="0" fontId="1" fillId="0" borderId="0" xfId="2" applyFont="1" applyFill="1" applyBorder="1" applyAlignment="1" applyProtection="1">
      <alignment horizontal="center" vertical="top"/>
      <protection locked="0"/>
    </xf>
    <xf numFmtId="0" fontId="1" fillId="0" borderId="0" xfId="2" applyFont="1" applyFill="1" applyBorder="1" applyAlignment="1" applyProtection="1">
      <alignment horizontal="left" vertical="top"/>
      <protection locked="0"/>
    </xf>
    <xf numFmtId="0" fontId="1" fillId="0" borderId="0" xfId="2" applyNumberFormat="1" applyFont="1" applyFill="1" applyBorder="1" applyAlignment="1" applyProtection="1">
      <alignment horizontal="justify" vertical="top"/>
      <protection locked="0"/>
    </xf>
    <xf numFmtId="0" fontId="6" fillId="0" borderId="0" xfId="2" applyFont="1" applyFill="1" applyBorder="1" applyAlignment="1" applyProtection="1">
      <alignment horizontal="justify" vertical="top"/>
      <protection locked="0"/>
    </xf>
    <xf numFmtId="0" fontId="1" fillId="0" borderId="0" xfId="0" applyFont="1" applyAlignment="1">
      <alignment horizontal="center" wrapText="1"/>
    </xf>
    <xf numFmtId="165" fontId="1" fillId="0" borderId="0" xfId="0" applyNumberFormat="1" applyFont="1" applyAlignment="1">
      <alignment horizontal="right"/>
    </xf>
    <xf numFmtId="0" fontId="1" fillId="0" borderId="0" xfId="2" applyAlignment="1">
      <alignment horizontal="justify" vertical="top"/>
    </xf>
    <xf numFmtId="0" fontId="1" fillId="0" borderId="0" xfId="2" applyAlignment="1" applyProtection="1">
      <alignment horizontal="justify" vertical="top"/>
      <protection locked="0"/>
    </xf>
    <xf numFmtId="0" fontId="1" fillId="0" borderId="0" xfId="0" applyFont="1" applyAlignment="1" applyProtection="1">
      <alignment horizontal="justify" vertical="top"/>
      <protection locked="0"/>
    </xf>
    <xf numFmtId="1" fontId="1" fillId="0" borderId="0" xfId="0" applyNumberFormat="1" applyFont="1" applyAlignment="1" applyProtection="1">
      <alignment horizontal="center"/>
      <protection locked="0"/>
    </xf>
    <xf numFmtId="0" fontId="1" fillId="0" borderId="0" xfId="25868" applyAlignment="1" applyProtection="1">
      <alignment horizontal="justify" vertical="top"/>
      <protection locked="0"/>
    </xf>
    <xf numFmtId="0" fontId="1" fillId="0" borderId="0" xfId="2886" applyAlignment="1" applyProtection="1">
      <alignment horizontal="justify" vertical="top"/>
      <protection locked="0"/>
    </xf>
    <xf numFmtId="0" fontId="1" fillId="0" borderId="0" xfId="0" applyFont="1" applyAlignment="1" applyProtection="1">
      <alignment horizontal="right" vertical="top" wrapText="1"/>
      <protection locked="0"/>
    </xf>
    <xf numFmtId="0" fontId="1" fillId="0" borderId="0" xfId="0" applyFont="1" applyAlignment="1" applyProtection="1">
      <alignment horizontal="right" vertical="center" wrapText="1"/>
      <protection locked="0"/>
    </xf>
    <xf numFmtId="0" fontId="6" fillId="29" borderId="0" xfId="0" applyFont="1" applyFill="1" applyAlignment="1">
      <alignment horizontal="center" vertical="center" wrapText="1"/>
    </xf>
    <xf numFmtId="2" fontId="11" fillId="0" borderId="0" xfId="0" applyNumberFormat="1" applyFont="1" applyAlignment="1">
      <alignment horizontal="right" vertical="top"/>
    </xf>
    <xf numFmtId="0" fontId="1" fillId="0" borderId="0" xfId="0" applyFont="1" applyAlignment="1" applyProtection="1">
      <alignment horizontal="left" vertical="top" wrapText="1"/>
      <protection locked="0"/>
    </xf>
    <xf numFmtId="44" fontId="11" fillId="0" borderId="0" xfId="25867" applyFont="1" applyAlignment="1">
      <alignment horizontal="right"/>
    </xf>
    <xf numFmtId="44" fontId="1" fillId="0" borderId="0" xfId="25867" applyFont="1" applyAlignment="1">
      <alignment horizontal="right" vertical="top"/>
    </xf>
    <xf numFmtId="2" fontId="1" fillId="0" borderId="0" xfId="0" applyNumberFormat="1" applyFont="1" applyAlignment="1">
      <alignment horizontal="right" vertical="top"/>
    </xf>
    <xf numFmtId="2" fontId="35" fillId="0" borderId="0" xfId="2" applyNumberFormat="1" applyFont="1"/>
    <xf numFmtId="44" fontId="1" fillId="0" borderId="0" xfId="25867" applyFont="1" applyAlignment="1">
      <alignment horizontal="right"/>
    </xf>
    <xf numFmtId="2" fontId="1" fillId="0" borderId="0" xfId="0" applyNumberFormat="1" applyFont="1" applyAlignment="1" applyProtection="1">
      <alignment horizontal="center"/>
      <protection locked="0"/>
    </xf>
    <xf numFmtId="44" fontId="1" fillId="0" borderId="0" xfId="25867" applyFont="1" applyAlignment="1">
      <alignment horizontal="right" vertical="center"/>
    </xf>
    <xf numFmtId="2" fontId="1" fillId="0" borderId="0" xfId="0" applyNumberFormat="1" applyFont="1" applyAlignment="1">
      <alignment horizontal="center" vertical="center"/>
    </xf>
    <xf numFmtId="2" fontId="1" fillId="0" borderId="0" xfId="0" applyNumberFormat="1" applyFont="1" applyAlignment="1">
      <alignment horizontal="center"/>
    </xf>
    <xf numFmtId="44" fontId="1" fillId="0" borderId="0" xfId="25867" applyFont="1" applyAlignment="1">
      <alignment horizontal="right" wrapText="1"/>
    </xf>
    <xf numFmtId="165" fontId="1" fillId="0" borderId="0" xfId="0" applyNumberFormat="1" applyFont="1" applyAlignment="1">
      <alignment horizontal="right" vertical="center"/>
    </xf>
    <xf numFmtId="0" fontId="1" fillId="0" borderId="0" xfId="0" applyFont="1" applyFill="1" applyBorder="1" applyAlignment="1" applyProtection="1">
      <alignment horizontal="center" vertical="top"/>
      <protection locked="0"/>
    </xf>
    <xf numFmtId="2" fontId="1" fillId="0" borderId="0" xfId="0" applyNumberFormat="1" applyFont="1" applyFill="1" applyBorder="1" applyAlignment="1" applyProtection="1">
      <alignment horizontal="center" vertical="top"/>
      <protection locked="0"/>
    </xf>
    <xf numFmtId="164" fontId="1" fillId="0" borderId="0" xfId="0" applyNumberFormat="1" applyFont="1" applyFill="1" applyBorder="1" applyAlignment="1" applyProtection="1">
      <alignment horizontal="center" vertical="top"/>
      <protection locked="0"/>
    </xf>
    <xf numFmtId="164" fontId="1" fillId="0" borderId="0" xfId="0" applyNumberFormat="1" applyFont="1" applyFill="1" applyBorder="1" applyAlignment="1">
      <alignment horizontal="center" vertical="top" wrapText="1"/>
    </xf>
    <xf numFmtId="2" fontId="1" fillId="0" borderId="0" xfId="0" applyNumberFormat="1" applyFont="1" applyFill="1" applyBorder="1" applyAlignment="1">
      <alignment horizontal="right"/>
    </xf>
    <xf numFmtId="0" fontId="1" fillId="0" borderId="0" xfId="2" applyFont="1" applyAlignment="1">
      <alignment wrapText="1"/>
    </xf>
    <xf numFmtId="164" fontId="1" fillId="0" borderId="0" xfId="2" applyNumberFormat="1" applyFont="1" applyAlignment="1">
      <alignment horizontal="center" vertical="top"/>
    </xf>
    <xf numFmtId="0" fontId="1" fillId="0" borderId="0" xfId="0" applyFont="1" applyFill="1" applyBorder="1" applyAlignment="1">
      <alignment wrapText="1"/>
    </xf>
    <xf numFmtId="0" fontId="1" fillId="0" borderId="0" xfId="0" applyFont="1" applyFill="1" applyBorder="1"/>
    <xf numFmtId="2" fontId="1" fillId="0" borderId="0" xfId="0" applyNumberFormat="1" applyFont="1" applyFill="1" applyBorder="1" applyAlignment="1">
      <alignment horizontal="center" vertical="top" wrapText="1"/>
    </xf>
    <xf numFmtId="165"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6" fillId="0" borderId="0" xfId="0" applyFont="1" applyFill="1" applyBorder="1" applyAlignment="1">
      <alignment horizontal="center" vertical="justify" wrapText="1"/>
    </xf>
    <xf numFmtId="2" fontId="1" fillId="0" borderId="0" xfId="0" applyNumberFormat="1" applyFont="1" applyFill="1" applyBorder="1" applyAlignment="1">
      <alignment horizontal="right" vertical="top"/>
    </xf>
    <xf numFmtId="0" fontId="1" fillId="0" borderId="0" xfId="0" applyFont="1" applyFill="1" applyBorder="1" applyAlignment="1" applyProtection="1">
      <alignment horizontal="center" vertical="top" wrapText="1"/>
      <protection locked="0"/>
    </xf>
    <xf numFmtId="2" fontId="6" fillId="0" borderId="0" xfId="0" applyNumberFormat="1" applyFont="1" applyFill="1" applyBorder="1" applyAlignment="1">
      <alignment horizontal="center" vertical="top"/>
    </xf>
    <xf numFmtId="0" fontId="1" fillId="0" borderId="0" xfId="25869" applyFont="1" applyFill="1" applyBorder="1" applyAlignment="1" applyProtection="1">
      <alignment horizontal="justify" vertical="top" wrapText="1"/>
      <protection locked="0"/>
    </xf>
    <xf numFmtId="0" fontId="1" fillId="0" borderId="0" xfId="0" applyNumberFormat="1" applyFont="1" applyFill="1" applyBorder="1" applyAlignment="1">
      <alignment horizontal="center" vertical="top" wrapText="1"/>
    </xf>
    <xf numFmtId="2" fontId="1" fillId="0" borderId="0" xfId="0" applyNumberFormat="1" applyFont="1" applyFill="1" applyBorder="1" applyAlignment="1">
      <alignment horizontal="center" vertical="top"/>
    </xf>
    <xf numFmtId="164" fontId="1" fillId="0" borderId="0" xfId="0" applyNumberFormat="1" applyFont="1" applyFill="1" applyBorder="1" applyAlignment="1">
      <alignment horizontal="center" vertical="top"/>
    </xf>
    <xf numFmtId="0" fontId="1" fillId="0" borderId="0" xfId="25864" applyFont="1" applyFill="1" applyBorder="1" applyAlignment="1">
      <alignment horizontal="justify" vertical="top"/>
    </xf>
    <xf numFmtId="165" fontId="4" fillId="0" borderId="0" xfId="2" applyNumberFormat="1" applyFont="1" applyFill="1" applyBorder="1" applyAlignment="1">
      <alignment horizontal="center"/>
    </xf>
    <xf numFmtId="0" fontId="4" fillId="0" borderId="0" xfId="2" applyFont="1" applyFill="1" applyAlignment="1">
      <alignment horizontal="center" vertical="top"/>
    </xf>
    <xf numFmtId="0" fontId="1" fillId="0" borderId="0" xfId="0" applyFont="1" applyFill="1" applyBorder="1" applyAlignment="1" applyProtection="1">
      <alignment horizontal="justify" vertical="top"/>
      <protection hidden="1"/>
    </xf>
    <xf numFmtId="0" fontId="1" fillId="0" borderId="0" xfId="0" applyFont="1" applyFill="1" applyBorder="1" applyAlignment="1" applyProtection="1">
      <alignment horizontal="center" vertical="top"/>
      <protection hidden="1"/>
    </xf>
    <xf numFmtId="2" fontId="1" fillId="0" borderId="0" xfId="2" applyNumberFormat="1" applyFont="1" applyFill="1" applyBorder="1" applyAlignment="1">
      <alignment horizontal="center" vertical="top"/>
    </xf>
    <xf numFmtId="0" fontId="1" fillId="0" borderId="0" xfId="2" applyFont="1" applyFill="1" applyBorder="1" applyAlignment="1">
      <alignment horizontal="center" vertical="top"/>
    </xf>
    <xf numFmtId="165" fontId="1" fillId="0" borderId="0" xfId="0" applyNumberFormat="1" applyFont="1" applyFill="1" applyBorder="1" applyAlignment="1">
      <alignment horizontal="center"/>
    </xf>
    <xf numFmtId="0" fontId="11" fillId="0" borderId="0" xfId="0" applyFont="1" applyFill="1" applyBorder="1" applyAlignment="1" applyProtection="1">
      <alignment horizontal="center" vertical="top"/>
      <protection locked="0"/>
    </xf>
    <xf numFmtId="2" fontId="11" fillId="0" borderId="0" xfId="0" applyNumberFormat="1" applyFont="1" applyFill="1" applyBorder="1" applyAlignment="1" applyProtection="1">
      <alignment horizontal="center" vertical="top"/>
      <protection locked="0"/>
    </xf>
    <xf numFmtId="2" fontId="6" fillId="0" borderId="0" xfId="2" applyNumberFormat="1" applyFont="1" applyFill="1" applyAlignment="1">
      <alignment horizontal="center" vertical="top"/>
    </xf>
    <xf numFmtId="0" fontId="1" fillId="0" borderId="0" xfId="0" applyFont="1" applyFill="1" applyBorder="1" applyAlignment="1" applyProtection="1">
      <alignment horizontal="center"/>
      <protection locked="0"/>
    </xf>
    <xf numFmtId="2" fontId="1" fillId="0" borderId="0" xfId="0" applyNumberFormat="1" applyFont="1" applyFill="1" applyBorder="1" applyAlignment="1" applyProtection="1">
      <alignment horizontal="center"/>
      <protection locked="0"/>
    </xf>
    <xf numFmtId="164" fontId="1" fillId="0" borderId="0" xfId="0" applyNumberFormat="1" applyFont="1" applyFill="1" applyBorder="1" applyAlignment="1" applyProtection="1">
      <alignment horizontal="right"/>
      <protection locked="0"/>
    </xf>
    <xf numFmtId="164" fontId="1" fillId="0" borderId="0" xfId="0" applyNumberFormat="1" applyFont="1" applyFill="1" applyBorder="1" applyAlignment="1">
      <alignment horizontal="right" wrapText="1"/>
    </xf>
    <xf numFmtId="0" fontId="1" fillId="0" borderId="0" xfId="0" applyFont="1" applyFill="1" applyBorder="1" applyAlignment="1" applyProtection="1">
      <alignment horizontal="justify" vertical="center" wrapText="1"/>
      <protection locked="0"/>
    </xf>
    <xf numFmtId="165" fontId="1" fillId="0" borderId="0" xfId="25871" applyNumberFormat="1" applyFont="1" applyFill="1" applyBorder="1" applyAlignment="1">
      <alignment horizontal="center" vertical="top"/>
    </xf>
    <xf numFmtId="0" fontId="1" fillId="0" borderId="0" xfId="0" applyNumberFormat="1" applyFont="1" applyFill="1" applyBorder="1" applyAlignment="1">
      <alignment horizontal="justify" vertical="top" wrapText="1"/>
    </xf>
    <xf numFmtId="164" fontId="1" fillId="0" borderId="0" xfId="3" applyNumberFormat="1" applyFont="1" applyFill="1" applyBorder="1" applyAlignment="1">
      <alignment horizontal="center" vertical="top"/>
    </xf>
    <xf numFmtId="0" fontId="1" fillId="0" borderId="0" xfId="0" applyNumberFormat="1" applyFont="1" applyFill="1" applyBorder="1" applyAlignment="1">
      <alignment horizontal="left" vertical="top" wrapText="1"/>
    </xf>
    <xf numFmtId="0" fontId="6" fillId="0" borderId="0" xfId="0" applyFont="1" applyAlignment="1">
      <alignment horizontal="left" vertical="center"/>
    </xf>
    <xf numFmtId="0" fontId="6" fillId="0" borderId="0" xfId="0" applyFont="1" applyAlignment="1">
      <alignment horizontal="center" vertical="justify" wrapText="1"/>
    </xf>
    <xf numFmtId="165" fontId="6" fillId="0" borderId="0" xfId="0" applyNumberFormat="1" applyFont="1" applyAlignment="1">
      <alignment horizontal="center" vertical="justify" wrapText="1"/>
    </xf>
    <xf numFmtId="0" fontId="6" fillId="30" borderId="0" xfId="0" applyFont="1" applyFill="1" applyAlignment="1">
      <alignment horizontal="left" vertical="center"/>
    </xf>
    <xf numFmtId="0" fontId="6" fillId="30" borderId="0" xfId="0" applyFont="1" applyFill="1" applyAlignment="1">
      <alignment horizontal="center" vertical="justify" wrapText="1"/>
    </xf>
    <xf numFmtId="2" fontId="1" fillId="0" borderId="0" xfId="0" applyNumberFormat="1" applyFont="1" applyAlignment="1">
      <alignment horizontal="justify" vertical="top" wrapText="1"/>
    </xf>
    <xf numFmtId="173" fontId="1" fillId="0" borderId="0" xfId="25867" applyNumberFormat="1" applyFont="1" applyAlignment="1">
      <alignment horizontal="right" wrapText="1"/>
    </xf>
    <xf numFmtId="173" fontId="2" fillId="0" borderId="0" xfId="25867" applyNumberFormat="1" applyFont="1" applyAlignment="1">
      <alignment horizontal="right" wrapText="1"/>
    </xf>
    <xf numFmtId="4" fontId="2" fillId="0" borderId="0" xfId="0" applyNumberFormat="1" applyFont="1" applyAlignment="1">
      <alignment horizontal="right"/>
    </xf>
    <xf numFmtId="2" fontId="2" fillId="0" borderId="0" xfId="0" applyNumberFormat="1" applyFont="1" applyAlignment="1">
      <alignment horizontal="right"/>
    </xf>
    <xf numFmtId="0" fontId="6" fillId="30" borderId="0" xfId="0" applyFont="1" applyFill="1" applyAlignment="1">
      <alignment horizontal="justify" vertical="top" wrapText="1"/>
    </xf>
    <xf numFmtId="0" fontId="6" fillId="30" borderId="0" xfId="0" applyFont="1" applyFill="1" applyAlignment="1">
      <alignment horizontal="center" vertical="top" wrapText="1"/>
    </xf>
    <xf numFmtId="2" fontId="6" fillId="30" borderId="0" xfId="0" applyNumberFormat="1" applyFont="1" applyFill="1" applyAlignment="1">
      <alignment horizontal="center" vertical="top" wrapText="1"/>
    </xf>
    <xf numFmtId="164" fontId="2" fillId="0" borderId="0" xfId="25867" applyNumberFormat="1" applyFont="1" applyAlignment="1">
      <alignment horizontal="right" wrapText="1"/>
    </xf>
    <xf numFmtId="173" fontId="2" fillId="0" borderId="0" xfId="0" applyNumberFormat="1" applyFont="1" applyAlignment="1">
      <alignment horizontal="center"/>
    </xf>
    <xf numFmtId="164" fontId="50" fillId="0" borderId="0" xfId="0" applyNumberFormat="1" applyFont="1" applyAlignment="1">
      <alignment horizontal="right"/>
    </xf>
    <xf numFmtId="164" fontId="50" fillId="0" borderId="0" xfId="25867" applyNumberFormat="1" applyFont="1" applyAlignment="1">
      <alignment horizontal="right" wrapText="1"/>
    </xf>
    <xf numFmtId="2" fontId="50" fillId="0" borderId="0" xfId="0" applyNumberFormat="1" applyFont="1" applyAlignment="1">
      <alignment horizontal="center" vertical="top" wrapText="1"/>
    </xf>
    <xf numFmtId="173" fontId="50" fillId="0" borderId="0" xfId="0" applyNumberFormat="1" applyFont="1" applyAlignment="1">
      <alignment horizontal="right"/>
    </xf>
    <xf numFmtId="2" fontId="1" fillId="0" borderId="0" xfId="25872" applyFont="1" applyAlignment="1">
      <alignment horizontal="justify" vertical="top" wrapText="1"/>
    </xf>
    <xf numFmtId="2" fontId="6" fillId="0" borderId="0" xfId="25872" applyFont="1" applyAlignment="1">
      <alignment horizontal="justify" vertical="top" wrapText="1"/>
    </xf>
    <xf numFmtId="0" fontId="6" fillId="30" borderId="0" xfId="0" applyFont="1" applyFill="1" applyAlignment="1">
      <alignment horizontal="justify" vertical="top"/>
    </xf>
    <xf numFmtId="2" fontId="6" fillId="0" borderId="0" xfId="3" applyNumberFormat="1" applyFont="1" applyAlignment="1">
      <alignment horizontal="center" vertical="top"/>
    </xf>
    <xf numFmtId="2" fontId="51" fillId="0" borderId="0" xfId="0" applyNumberFormat="1" applyFont="1" applyAlignment="1">
      <alignment horizontal="justify" vertical="top" wrapText="1"/>
    </xf>
    <xf numFmtId="165" fontId="4" fillId="0" borderId="0" xfId="2" applyNumberFormat="1" applyFont="1"/>
    <xf numFmtId="0" fontId="51" fillId="0" borderId="0" xfId="0" applyFont="1" applyAlignment="1">
      <alignment horizontal="justify" vertical="top" wrapText="1"/>
    </xf>
    <xf numFmtId="174" fontId="2" fillId="0" borderId="0" xfId="0" applyNumberFormat="1" applyFont="1" applyAlignment="1">
      <alignment horizontal="right"/>
    </xf>
    <xf numFmtId="0" fontId="6" fillId="30" borderId="0" xfId="0" applyFont="1" applyFill="1" applyAlignment="1">
      <alignment horizontal="center" vertical="top"/>
    </xf>
    <xf numFmtId="2" fontId="6" fillId="30" borderId="0" xfId="0" applyNumberFormat="1" applyFont="1" applyFill="1" applyAlignment="1">
      <alignment horizontal="center" vertical="top"/>
    </xf>
    <xf numFmtId="3" fontId="1" fillId="0" borderId="0" xfId="0" applyNumberFormat="1" applyFont="1" applyAlignment="1">
      <alignment horizontal="center" vertical="top"/>
    </xf>
    <xf numFmtId="174" fontId="1" fillId="0" borderId="0" xfId="0" applyNumberFormat="1" applyFont="1" applyAlignment="1">
      <alignment horizontal="right"/>
    </xf>
    <xf numFmtId="0" fontId="1" fillId="30" borderId="0" xfId="0" applyFont="1" applyFill="1" applyAlignment="1" applyProtection="1">
      <alignment horizontal="center" vertical="top"/>
      <protection locked="0"/>
    </xf>
    <xf numFmtId="2" fontId="1" fillId="30" borderId="0" xfId="0" applyNumberFormat="1" applyFont="1" applyFill="1" applyAlignment="1" applyProtection="1">
      <alignment horizontal="center" vertical="top"/>
      <protection locked="0"/>
    </xf>
    <xf numFmtId="165" fontId="1" fillId="30" borderId="0" xfId="0" applyNumberFormat="1" applyFont="1" applyFill="1" applyAlignment="1">
      <alignment horizontal="right"/>
    </xf>
    <xf numFmtId="165" fontId="1" fillId="0" borderId="0" xfId="25870" applyNumberFormat="1" applyFont="1" applyAlignment="1">
      <alignment horizontal="right"/>
    </xf>
    <xf numFmtId="173" fontId="1" fillId="0" borderId="0" xfId="0" applyNumberFormat="1" applyFont="1" applyAlignment="1">
      <alignment horizontal="right" wrapText="1"/>
    </xf>
    <xf numFmtId="175" fontId="1" fillId="0" borderId="0" xfId="0" applyNumberFormat="1" applyFont="1" applyAlignment="1">
      <alignment horizontal="right" wrapText="1"/>
    </xf>
    <xf numFmtId="165" fontId="1" fillId="30" borderId="0" xfId="25870" applyNumberFormat="1" applyFont="1" applyFill="1" applyAlignment="1">
      <alignment horizontal="center" vertical="top"/>
    </xf>
    <xf numFmtId="2" fontId="1" fillId="30" borderId="0" xfId="25870" applyNumberFormat="1" applyFont="1" applyFill="1" applyAlignment="1">
      <alignment horizontal="center" vertical="top"/>
    </xf>
    <xf numFmtId="165" fontId="1" fillId="30" borderId="0" xfId="25870" applyNumberFormat="1" applyFont="1" applyFill="1" applyAlignment="1">
      <alignment horizontal="right"/>
    </xf>
    <xf numFmtId="173" fontId="1" fillId="0" borderId="0" xfId="0" applyNumberFormat="1" applyFont="1" applyAlignment="1">
      <alignment horizontal="right"/>
    </xf>
    <xf numFmtId="0" fontId="43" fillId="0" borderId="0" xfId="0" applyFont="1" applyAlignment="1">
      <alignment horizontal="center" vertical="center"/>
    </xf>
    <xf numFmtId="8" fontId="4" fillId="0" borderId="0" xfId="0" applyNumberFormat="1" applyFont="1" applyAlignment="1">
      <alignment horizontal="center"/>
    </xf>
    <xf numFmtId="176" fontId="1" fillId="0" borderId="0" xfId="0" applyNumberFormat="1" applyFont="1" applyAlignment="1">
      <alignment horizontal="right" wrapText="1"/>
    </xf>
    <xf numFmtId="2" fontId="2" fillId="0" borderId="0" xfId="0" applyNumberFormat="1" applyFont="1"/>
    <xf numFmtId="0" fontId="6" fillId="30" borderId="0" xfId="0" applyFont="1" applyFill="1" applyAlignment="1">
      <alignment vertical="top" wrapText="1"/>
    </xf>
    <xf numFmtId="164" fontId="6" fillId="30" borderId="0" xfId="0" applyNumberFormat="1" applyFont="1" applyFill="1" applyAlignment="1">
      <alignment horizontal="center" vertical="top" wrapText="1"/>
    </xf>
    <xf numFmtId="165" fontId="6" fillId="29" borderId="0" xfId="0" applyNumberFormat="1" applyFont="1" applyFill="1" applyAlignment="1">
      <alignment horizontal="center" vertical="center" wrapText="1"/>
    </xf>
    <xf numFmtId="2" fontId="1" fillId="29" borderId="0" xfId="0" applyNumberFormat="1" applyFont="1" applyFill="1" applyAlignment="1">
      <alignment horizontal="center" vertical="center"/>
    </xf>
    <xf numFmtId="164" fontId="1" fillId="29" borderId="0" xfId="2" applyNumberFormat="1" applyFill="1" applyAlignment="1">
      <alignment horizontal="center" vertical="center"/>
    </xf>
    <xf numFmtId="164" fontId="4" fillId="29" borderId="0" xfId="2" applyNumberFormat="1" applyFont="1" applyFill="1" applyAlignment="1">
      <alignment horizontal="right" vertical="center"/>
    </xf>
    <xf numFmtId="0" fontId="1" fillId="29" borderId="0" xfId="0" applyFont="1" applyFill="1" applyAlignment="1">
      <alignment vertical="center"/>
    </xf>
    <xf numFmtId="0" fontId="6" fillId="30" borderId="0" xfId="0" applyFont="1" applyFill="1" applyAlignment="1">
      <alignment vertical="justify" wrapText="1"/>
    </xf>
    <xf numFmtId="165" fontId="6" fillId="30" borderId="0" xfId="0" applyNumberFormat="1" applyFont="1" applyFill="1" applyAlignment="1">
      <alignment horizontal="center" vertical="justify" wrapText="1"/>
    </xf>
    <xf numFmtId="0" fontId="6" fillId="30" borderId="0" xfId="0" applyFont="1" applyFill="1" applyAlignment="1">
      <alignment horizontal="left" vertical="justify" wrapText="1"/>
    </xf>
    <xf numFmtId="2" fontId="1" fillId="30" borderId="0" xfId="0" applyNumberFormat="1" applyFont="1" applyFill="1" applyAlignment="1">
      <alignment horizontal="center" vertical="top" wrapText="1"/>
    </xf>
    <xf numFmtId="165" fontId="1" fillId="30" borderId="0" xfId="0" applyNumberFormat="1" applyFont="1" applyFill="1" applyAlignment="1">
      <alignment horizontal="center" vertical="top"/>
    </xf>
    <xf numFmtId="0" fontId="1" fillId="30" borderId="0" xfId="0" applyFont="1" applyFill="1" applyAlignment="1" applyProtection="1">
      <alignment horizontal="center"/>
      <protection locked="0"/>
    </xf>
    <xf numFmtId="2" fontId="1" fillId="30" borderId="0" xfId="0" applyNumberFormat="1" applyFont="1" applyFill="1" applyAlignment="1" applyProtection="1">
      <alignment horizontal="center"/>
      <protection locked="0"/>
    </xf>
    <xf numFmtId="2" fontId="1" fillId="30" borderId="0" xfId="0" applyNumberFormat="1" applyFont="1" applyFill="1" applyAlignment="1">
      <alignment horizontal="right"/>
    </xf>
    <xf numFmtId="0" fontId="6" fillId="30" borderId="0" xfId="0" applyFont="1" applyFill="1" applyBorder="1" applyAlignment="1">
      <alignment horizontal="left" vertical="center"/>
    </xf>
    <xf numFmtId="0" fontId="6" fillId="30" borderId="0" xfId="0" applyFont="1" applyFill="1" applyBorder="1" applyAlignment="1">
      <alignment vertical="justify" wrapText="1"/>
    </xf>
    <xf numFmtId="0" fontId="6" fillId="30" borderId="0" xfId="0" applyNumberFormat="1" applyFont="1" applyFill="1" applyBorder="1" applyAlignment="1">
      <alignment vertical="center" wrapText="1"/>
    </xf>
    <xf numFmtId="165" fontId="6" fillId="30" borderId="0" xfId="0" applyNumberFormat="1" applyFont="1" applyFill="1" applyBorder="1" applyAlignment="1">
      <alignment vertical="center" wrapText="1"/>
    </xf>
    <xf numFmtId="0" fontId="6" fillId="30" borderId="0" xfId="0" applyFont="1" applyFill="1" applyBorder="1" applyAlignment="1">
      <alignment horizontal="left" vertical="distributed"/>
    </xf>
    <xf numFmtId="0" fontId="6" fillId="30" borderId="0" xfId="0" applyFont="1" applyFill="1" applyAlignment="1">
      <alignment horizontal="left" vertical="center" wrapText="1"/>
    </xf>
    <xf numFmtId="164" fontId="6" fillId="30" borderId="0" xfId="25867" applyNumberFormat="1" applyFont="1" applyFill="1" applyAlignment="1">
      <alignment horizontal="right" vertical="top"/>
    </xf>
    <xf numFmtId="164" fontId="1" fillId="30" borderId="0" xfId="0" applyNumberFormat="1" applyFont="1" applyFill="1" applyAlignment="1" applyProtection="1">
      <alignment horizontal="center" vertical="top"/>
      <protection locked="0"/>
    </xf>
    <xf numFmtId="164" fontId="1" fillId="30" borderId="0" xfId="0" applyNumberFormat="1" applyFont="1" applyFill="1" applyAlignment="1">
      <alignment horizontal="center" vertical="top"/>
    </xf>
    <xf numFmtId="44" fontId="6" fillId="30" borderId="0" xfId="25867" applyFont="1" applyFill="1" applyAlignment="1">
      <alignment horizontal="right" vertical="top"/>
    </xf>
    <xf numFmtId="164" fontId="6" fillId="30" borderId="0" xfId="25867" applyNumberFormat="1" applyFont="1" applyFill="1" applyAlignment="1">
      <alignment horizontal="right" vertical="center"/>
    </xf>
    <xf numFmtId="2" fontId="6" fillId="30" borderId="0" xfId="0" applyNumberFormat="1" applyFont="1" applyFill="1" applyAlignment="1">
      <alignment vertical="justify" wrapText="1"/>
    </xf>
    <xf numFmtId="164" fontId="6" fillId="30" borderId="0" xfId="0" applyNumberFormat="1" applyFont="1" applyFill="1" applyAlignment="1">
      <alignment horizontal="right" vertical="justify" wrapText="1"/>
    </xf>
    <xf numFmtId="44" fontId="6" fillId="30" borderId="0" xfId="25867" applyFont="1" applyFill="1" applyAlignment="1">
      <alignment horizontal="right" vertical="justify" wrapText="1"/>
    </xf>
    <xf numFmtId="164" fontId="6" fillId="30" borderId="0" xfId="0" applyNumberFormat="1" applyFont="1" applyFill="1" applyAlignment="1">
      <alignment vertical="center" wrapText="1"/>
    </xf>
    <xf numFmtId="44" fontId="6" fillId="30" borderId="0" xfId="25867" applyFont="1" applyFill="1" applyAlignment="1">
      <alignment vertical="justify" wrapText="1"/>
    </xf>
    <xf numFmtId="0" fontId="6" fillId="30" borderId="0" xfId="0" applyFont="1" applyFill="1" applyBorder="1" applyAlignment="1">
      <alignment horizontal="center" vertical="justify" wrapText="1"/>
    </xf>
    <xf numFmtId="2" fontId="6" fillId="30" borderId="0" xfId="0" applyNumberFormat="1" applyFont="1" applyFill="1" applyBorder="1" applyAlignment="1">
      <alignment vertical="justify" wrapText="1"/>
    </xf>
    <xf numFmtId="164" fontId="6" fillId="30" borderId="0" xfId="0" applyNumberFormat="1" applyFont="1" applyFill="1" applyBorder="1" applyAlignment="1">
      <alignment horizontal="right" wrapText="1"/>
    </xf>
    <xf numFmtId="164" fontId="6" fillId="30" borderId="0" xfId="0" applyNumberFormat="1" applyFont="1" applyFill="1" applyBorder="1" applyAlignment="1">
      <alignment horizontal="right" vertical="justify" wrapText="1"/>
    </xf>
    <xf numFmtId="0" fontId="6" fillId="30" borderId="0" xfId="0" applyFont="1" applyFill="1" applyBorder="1" applyAlignment="1">
      <alignment horizontal="center" vertical="top" wrapText="1"/>
    </xf>
    <xf numFmtId="2" fontId="6" fillId="30" borderId="0" xfId="0" applyNumberFormat="1" applyFont="1" applyFill="1" applyBorder="1" applyAlignment="1">
      <alignment horizontal="center" vertical="top" wrapText="1"/>
    </xf>
    <xf numFmtId="164" fontId="6" fillId="30" borderId="0" xfId="0" applyNumberFormat="1" applyFont="1" applyFill="1" applyBorder="1" applyAlignment="1">
      <alignment horizontal="center" vertical="top" wrapText="1"/>
    </xf>
    <xf numFmtId="2" fontId="1" fillId="30" borderId="0" xfId="0" applyNumberFormat="1" applyFont="1" applyFill="1" applyBorder="1" applyAlignment="1">
      <alignment horizontal="center" vertical="top" wrapText="1"/>
    </xf>
    <xf numFmtId="0" fontId="6" fillId="30" borderId="0" xfId="0" applyFont="1" applyFill="1" applyBorder="1" applyAlignment="1">
      <alignment horizontal="left" vertical="top"/>
    </xf>
    <xf numFmtId="164" fontId="6" fillId="30" borderId="0" xfId="0" applyNumberFormat="1" applyFont="1" applyFill="1" applyBorder="1" applyAlignment="1">
      <alignment horizontal="right" vertical="justify"/>
    </xf>
    <xf numFmtId="0" fontId="6" fillId="30" borderId="0" xfId="0" applyFont="1" applyFill="1" applyAlignment="1">
      <alignment vertical="center" wrapText="1"/>
    </xf>
    <xf numFmtId="0" fontId="5" fillId="0" borderId="0" xfId="2" applyFont="1" applyBorder="1" applyAlignment="1">
      <alignment horizontal="center" vertical="center" wrapText="1"/>
    </xf>
    <xf numFmtId="0" fontId="5" fillId="0" borderId="0" xfId="2" applyFont="1" applyBorder="1" applyAlignment="1">
      <alignment horizontal="center" vertical="top" wrapText="1"/>
    </xf>
    <xf numFmtId="2" fontId="5" fillId="0" borderId="0" xfId="2" applyNumberFormat="1" applyFont="1" applyBorder="1" applyAlignment="1">
      <alignment horizontal="center" vertical="top" wrapText="1"/>
    </xf>
    <xf numFmtId="164" fontId="5" fillId="0" borderId="0" xfId="2" applyNumberFormat="1" applyFont="1" applyBorder="1" applyAlignment="1">
      <alignment horizontal="center" vertical="top" wrapText="1"/>
    </xf>
    <xf numFmtId="0" fontId="45" fillId="0" borderId="0" xfId="0" applyFont="1" applyAlignment="1">
      <alignment horizontal="center" vertical="top" wrapText="1"/>
    </xf>
    <xf numFmtId="0" fontId="41" fillId="0" borderId="0" xfId="2" applyFont="1" applyAlignment="1">
      <alignment horizontal="center" vertical="top"/>
    </xf>
    <xf numFmtId="0" fontId="6" fillId="30" borderId="0" xfId="0" applyNumberFormat="1" applyFont="1" applyFill="1" applyBorder="1" applyAlignment="1">
      <alignment horizontal="center" vertical="top" wrapText="1"/>
    </xf>
    <xf numFmtId="0" fontId="41" fillId="0" borderId="0" xfId="2" applyFont="1" applyFill="1" applyAlignment="1">
      <alignment horizontal="center" vertical="top"/>
    </xf>
    <xf numFmtId="49" fontId="6" fillId="0" borderId="0" xfId="25870" applyNumberFormat="1" applyFont="1" applyFill="1" applyBorder="1" applyAlignment="1">
      <alignment horizontal="center" vertical="top" wrapText="1"/>
    </xf>
    <xf numFmtId="0" fontId="6" fillId="30" borderId="0" xfId="0" applyNumberFormat="1" applyFont="1" applyFill="1" applyBorder="1" applyAlignment="1">
      <alignment horizontal="center" vertical="center" wrapText="1"/>
    </xf>
    <xf numFmtId="0" fontId="6" fillId="0" borderId="0" xfId="2" applyFont="1" applyAlignment="1">
      <alignment horizontal="center" vertical="top"/>
    </xf>
    <xf numFmtId="0" fontId="6" fillId="0" borderId="0" xfId="0" applyFont="1" applyAlignment="1">
      <alignment horizontal="center" vertical="top"/>
    </xf>
    <xf numFmtId="0" fontId="6" fillId="0" borderId="0" xfId="3" applyFont="1" applyAlignment="1">
      <alignment horizontal="right"/>
    </xf>
    <xf numFmtId="0" fontId="37" fillId="0" borderId="0" xfId="0" applyFont="1"/>
    <xf numFmtId="0" fontId="35" fillId="0" borderId="0" xfId="3" applyFont="1" applyAlignment="1">
      <alignment horizontal="right"/>
    </xf>
    <xf numFmtId="0" fontId="0" fillId="0" borderId="0" xfId="0"/>
    <xf numFmtId="0" fontId="1" fillId="0" borderId="0" xfId="3" applyAlignment="1">
      <alignment horizontal="right"/>
    </xf>
    <xf numFmtId="0" fontId="1" fillId="0" borderId="0" xfId="4" applyAlignment="1">
      <alignment horizontal="center" wrapText="1"/>
    </xf>
    <xf numFmtId="0" fontId="1" fillId="0" borderId="0" xfId="4" applyAlignment="1">
      <alignment horizontal="center"/>
    </xf>
    <xf numFmtId="0" fontId="9" fillId="0" borderId="0" xfId="2" applyFont="1" applyAlignment="1">
      <alignment horizontal="left"/>
    </xf>
    <xf numFmtId="0" fontId="2" fillId="0" borderId="0" xfId="3" applyFont="1" applyAlignment="1">
      <alignment horizontal="right"/>
    </xf>
    <xf numFmtId="0" fontId="52" fillId="0" borderId="19" xfId="3"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 fillId="0" borderId="0" xfId="0" applyFont="1" applyAlignment="1" applyProtection="1">
      <alignment horizontal="justify" vertical="top" wrapText="1"/>
      <protection locked="0"/>
    </xf>
    <xf numFmtId="0" fontId="0" fillId="0" borderId="0" xfId="0" applyAlignment="1">
      <alignment horizontal="justify" vertical="top" wrapText="1"/>
    </xf>
    <xf numFmtId="0" fontId="1" fillId="0" borderId="0" xfId="0" applyFont="1" applyAlignment="1">
      <alignment horizontal="justify" vertical="top" wrapText="1"/>
    </xf>
    <xf numFmtId="2" fontId="5" fillId="0" borderId="0" xfId="2" applyNumberFormat="1" applyFont="1" applyAlignment="1">
      <alignment horizontal="center" vertical="center" wrapText="1"/>
    </xf>
    <xf numFmtId="2" fontId="5" fillId="0" borderId="25" xfId="3" applyNumberFormat="1" applyFont="1" applyBorder="1" applyAlignment="1">
      <alignment horizontal="center" vertical="center" wrapText="1"/>
    </xf>
    <xf numFmtId="2" fontId="5" fillId="0" borderId="28" xfId="3" applyNumberFormat="1" applyFont="1" applyBorder="1" applyAlignment="1">
      <alignment horizontal="center" vertical="center" wrapText="1"/>
    </xf>
    <xf numFmtId="0" fontId="6" fillId="0" borderId="0" xfId="3" applyFont="1" applyAlignment="1">
      <alignment horizontal="center" wrapText="1"/>
    </xf>
    <xf numFmtId="0" fontId="6" fillId="0" borderId="0" xfId="3" applyFont="1" applyAlignment="1">
      <alignment horizontal="center"/>
    </xf>
    <xf numFmtId="0" fontId="1" fillId="0" borderId="0" xfId="0" applyFont="1" applyFill="1" applyBorder="1" applyAlignment="1" applyProtection="1">
      <alignment horizontal="center" vertical="top"/>
      <protection locked="0"/>
    </xf>
    <xf numFmtId="0" fontId="8" fillId="0" borderId="22" xfId="3" applyFont="1" applyBorder="1" applyAlignment="1">
      <alignment horizontal="center"/>
    </xf>
    <xf numFmtId="0" fontId="8" fillId="0" borderId="1" xfId="3" applyFont="1" applyBorder="1" applyAlignment="1">
      <alignment horizontal="center"/>
    </xf>
    <xf numFmtId="0" fontId="8" fillId="0" borderId="23" xfId="3" applyFont="1" applyBorder="1" applyAlignment="1">
      <alignment horizontal="center"/>
    </xf>
    <xf numFmtId="0" fontId="5" fillId="0" borderId="24" xfId="2" applyFont="1" applyBorder="1" applyAlignment="1">
      <alignment horizontal="center" vertical="center" wrapText="1"/>
    </xf>
    <xf numFmtId="0" fontId="5" fillId="0" borderId="26" xfId="2" applyFont="1" applyBorder="1" applyAlignment="1">
      <alignment horizontal="center" vertical="center" wrapText="1"/>
    </xf>
    <xf numFmtId="0" fontId="5" fillId="0" borderId="2" xfId="2" applyFont="1" applyBorder="1" applyAlignment="1">
      <alignment horizontal="center" vertical="center" wrapText="1"/>
    </xf>
    <xf numFmtId="0" fontId="5" fillId="0" borderId="27" xfId="2" applyFont="1" applyBorder="1" applyAlignment="1">
      <alignment horizontal="center" vertical="center" wrapText="1"/>
    </xf>
    <xf numFmtId="2" fontId="5" fillId="0" borderId="2" xfId="2" applyNumberFormat="1" applyFont="1" applyBorder="1" applyAlignment="1">
      <alignment horizontal="center" vertical="center" wrapText="1"/>
    </xf>
    <xf numFmtId="2" fontId="5" fillId="0" borderId="27" xfId="2" applyNumberFormat="1" applyFont="1" applyBorder="1" applyAlignment="1">
      <alignment horizontal="center" vertical="center" wrapText="1"/>
    </xf>
    <xf numFmtId="164" fontId="2" fillId="0" borderId="2" xfId="3" applyNumberFormat="1" applyFont="1" applyBorder="1" applyAlignment="1">
      <alignment horizontal="center" vertical="center" wrapText="1"/>
    </xf>
    <xf numFmtId="164" fontId="2" fillId="0" borderId="27" xfId="3" applyNumberFormat="1" applyFont="1" applyBorder="1" applyAlignment="1">
      <alignment horizontal="center" vertical="center" wrapText="1"/>
    </xf>
    <xf numFmtId="0" fontId="1" fillId="0" borderId="0" xfId="3" applyAlignment="1">
      <alignment horizontal="center"/>
    </xf>
    <xf numFmtId="0" fontId="6" fillId="0" borderId="0" xfId="3" applyFont="1" applyAlignment="1">
      <alignment horizontal="center" vertical="top"/>
    </xf>
  </cellXfs>
  <cellStyles count="25873">
    <cellStyle name=" 1" xfId="6246"/>
    <cellStyle name="_010.140.AEI.00.M-O.0.00" xfId="16"/>
    <cellStyle name="_010.140.AEI.00.M-O.0.00 10" xfId="484"/>
    <cellStyle name="_010.140.AEI.00.M-O.0.00 10 2" xfId="3398"/>
    <cellStyle name="_010.140.AEI.00.M-O.0.00 10 3" xfId="8682"/>
    <cellStyle name="_010.140.AEI.00.M-O.0.00 10 4" xfId="12022"/>
    <cellStyle name="_010.140.AEI.00.M-O.0.00 10 5" xfId="15279"/>
    <cellStyle name="_010.140.AEI.00.M-O.0.00 10 6" xfId="18531"/>
    <cellStyle name="_010.140.AEI.00.M-O.0.00 10 7" xfId="21781"/>
    <cellStyle name="_010.140.AEI.00.M-O.0.00 10_45-07_PEv1_MO_ARQ+EQFixo_4-2-2011" xfId="5831"/>
    <cellStyle name="_010.140.AEI.00.M-O.0.00 10_45-07_PEv1_MO_ARQ+EQFixo_4-2-2011 2" xfId="8683"/>
    <cellStyle name="_010.140.AEI.00.M-O.0.00 10_45-07_PEv1_MO_ARQ+EQFixo_4-2-2011 3" xfId="12021"/>
    <cellStyle name="_010.140.AEI.00.M-O.0.00 10_45-07_PEv1_MO_ARQ+EQFixo_4-2-2011 4" xfId="15278"/>
    <cellStyle name="_010.140.AEI.00.M-O.0.00 10_45-07_PEv1_MO_ARQ+EQFixo_4-2-2011 5" xfId="18530"/>
    <cellStyle name="_010.140.AEI.00.M-O.0.00 10_45-07_PEv1_MO_ARQ+EQFixo_4-2-2011 6" xfId="21780"/>
    <cellStyle name="_010.140.AEI.00.M-O.0.00 11" xfId="485"/>
    <cellStyle name="_010.140.AEI.00.M-O.0.00 11 2" xfId="3399"/>
    <cellStyle name="_010.140.AEI.00.M-O.0.00 11 3" xfId="8684"/>
    <cellStyle name="_010.140.AEI.00.M-O.0.00 11 4" xfId="12020"/>
    <cellStyle name="_010.140.AEI.00.M-O.0.00 11 5" xfId="15277"/>
    <cellStyle name="_010.140.AEI.00.M-O.0.00 11 6" xfId="18529"/>
    <cellStyle name="_010.140.AEI.00.M-O.0.00 11 7" xfId="21779"/>
    <cellStyle name="_010.140.AEI.00.M-O.0.00 11_45-07_PEv1_MO_ARQ+EQFixo_4-2-2011" xfId="5832"/>
    <cellStyle name="_010.140.AEI.00.M-O.0.00 11_45-07_PEv1_MO_ARQ+EQFixo_4-2-2011 2" xfId="8685"/>
    <cellStyle name="_010.140.AEI.00.M-O.0.00 11_45-07_PEv1_MO_ARQ+EQFixo_4-2-2011 3" xfId="12019"/>
    <cellStyle name="_010.140.AEI.00.M-O.0.00 11_45-07_PEv1_MO_ARQ+EQFixo_4-2-2011 4" xfId="15276"/>
    <cellStyle name="_010.140.AEI.00.M-O.0.00 11_45-07_PEv1_MO_ARQ+EQFixo_4-2-2011 5" xfId="18528"/>
    <cellStyle name="_010.140.AEI.00.M-O.0.00 11_45-07_PEv1_MO_ARQ+EQFixo_4-2-2011 6" xfId="21778"/>
    <cellStyle name="_010.140.AEI.00.M-O.0.00 12" xfId="486"/>
    <cellStyle name="_010.140.AEI.00.M-O.0.00 12 2" xfId="3400"/>
    <cellStyle name="_010.140.AEI.00.M-O.0.00 12 3" xfId="8686"/>
    <cellStyle name="_010.140.AEI.00.M-O.0.00 12 4" xfId="12018"/>
    <cellStyle name="_010.140.AEI.00.M-O.0.00 12 5" xfId="15275"/>
    <cellStyle name="_010.140.AEI.00.M-O.0.00 12 6" xfId="18527"/>
    <cellStyle name="_010.140.AEI.00.M-O.0.00 12 7" xfId="21777"/>
    <cellStyle name="_010.140.AEI.00.M-O.0.00 12_45-07_PEv1_MO_ARQ+EQFixo_4-2-2011" xfId="5833"/>
    <cellStyle name="_010.140.AEI.00.M-O.0.00 12_45-07_PEv1_MO_ARQ+EQFixo_4-2-2011 2" xfId="8687"/>
    <cellStyle name="_010.140.AEI.00.M-O.0.00 12_45-07_PEv1_MO_ARQ+EQFixo_4-2-2011 3" xfId="12017"/>
    <cellStyle name="_010.140.AEI.00.M-O.0.00 12_45-07_PEv1_MO_ARQ+EQFixo_4-2-2011 4" xfId="15274"/>
    <cellStyle name="_010.140.AEI.00.M-O.0.00 12_45-07_PEv1_MO_ARQ+EQFixo_4-2-2011 5" xfId="18526"/>
    <cellStyle name="_010.140.AEI.00.M-O.0.00 12_45-07_PEv1_MO_ARQ+EQFixo_4-2-2011 6" xfId="21776"/>
    <cellStyle name="_010.140.AEI.00.M-O.0.00 13" xfId="487"/>
    <cellStyle name="_010.140.AEI.00.M-O.0.00 13 2" xfId="3401"/>
    <cellStyle name="_010.140.AEI.00.M-O.0.00 13 3" xfId="8688"/>
    <cellStyle name="_010.140.AEI.00.M-O.0.00 13 4" xfId="12016"/>
    <cellStyle name="_010.140.AEI.00.M-O.0.00 13 5" xfId="15273"/>
    <cellStyle name="_010.140.AEI.00.M-O.0.00 13 6" xfId="18525"/>
    <cellStyle name="_010.140.AEI.00.M-O.0.00 13 7" xfId="21775"/>
    <cellStyle name="_010.140.AEI.00.M-O.0.00 13_45-07_PEv1_MO_ARQ+EQFixo_4-2-2011" xfId="5834"/>
    <cellStyle name="_010.140.AEI.00.M-O.0.00 13_45-07_PEv1_MO_ARQ+EQFixo_4-2-2011 2" xfId="8689"/>
    <cellStyle name="_010.140.AEI.00.M-O.0.00 13_45-07_PEv1_MO_ARQ+EQFixo_4-2-2011 3" xfId="12015"/>
    <cellStyle name="_010.140.AEI.00.M-O.0.00 13_45-07_PEv1_MO_ARQ+EQFixo_4-2-2011 4" xfId="15272"/>
    <cellStyle name="_010.140.AEI.00.M-O.0.00 13_45-07_PEv1_MO_ARQ+EQFixo_4-2-2011 5" xfId="18524"/>
    <cellStyle name="_010.140.AEI.00.M-O.0.00 13_45-07_PEv1_MO_ARQ+EQFixo_4-2-2011 6" xfId="21774"/>
    <cellStyle name="_010.140.AEI.00.M-O.0.00 14" xfId="483"/>
    <cellStyle name="_010.140.AEI.00.M-O.0.00 14 2" xfId="3397"/>
    <cellStyle name="_010.140.AEI.00.M-O.0.00 14 3" xfId="8690"/>
    <cellStyle name="_010.140.AEI.00.M-O.0.00 14 4" xfId="12014"/>
    <cellStyle name="_010.140.AEI.00.M-O.0.00 14 5" xfId="15271"/>
    <cellStyle name="_010.140.AEI.00.M-O.0.00 14 6" xfId="18523"/>
    <cellStyle name="_010.140.AEI.00.M-O.0.00 14 7" xfId="21773"/>
    <cellStyle name="_010.140.AEI.00.M-O.0.00 14_45-07_PEv1_MO_ARQ+EQFixo_4-2-2011" xfId="5835"/>
    <cellStyle name="_010.140.AEI.00.M-O.0.00 14_45-07_PEv1_MO_ARQ+EQFixo_4-2-2011 2" xfId="8691"/>
    <cellStyle name="_010.140.AEI.00.M-O.0.00 14_45-07_PEv1_MO_ARQ+EQFixo_4-2-2011 3" xfId="12013"/>
    <cellStyle name="_010.140.AEI.00.M-O.0.00 14_45-07_PEv1_MO_ARQ+EQFixo_4-2-2011 4" xfId="15270"/>
    <cellStyle name="_010.140.AEI.00.M-O.0.00 14_45-07_PEv1_MO_ARQ+EQFixo_4-2-2011 5" xfId="18522"/>
    <cellStyle name="_010.140.AEI.00.M-O.0.00 14_45-07_PEv1_MO_ARQ+EQFixo_4-2-2011 6" xfId="21772"/>
    <cellStyle name="_010.140.AEI.00.M-O.0.00 15" xfId="6247"/>
    <cellStyle name="_010.140.AEI.00.M-O.0.00 16" xfId="7218"/>
    <cellStyle name="_010.140.AEI.00.M-O.0.00 17" xfId="7804"/>
    <cellStyle name="_010.140.AEI.00.M-O.0.00 18" xfId="7809"/>
    <cellStyle name="_010.140.AEI.00.M-O.0.00 19" xfId="7780"/>
    <cellStyle name="_010.140.AEI.00.M-O.0.00 2" xfId="488"/>
    <cellStyle name="_010.140.AEI.00.M-O.0.00 2 2" xfId="3402"/>
    <cellStyle name="_010.140.AEI.00.M-O.0.00 2 3" xfId="8692"/>
    <cellStyle name="_010.140.AEI.00.M-O.0.00 2 4" xfId="12012"/>
    <cellStyle name="_010.140.AEI.00.M-O.0.00 2 5" xfId="15269"/>
    <cellStyle name="_010.140.AEI.00.M-O.0.00 2 6" xfId="18521"/>
    <cellStyle name="_010.140.AEI.00.M-O.0.00 2 7" xfId="21771"/>
    <cellStyle name="_010.140.AEI.00.M-O.0.00 2_45-07_PEv1_MO_ARQ+EQFixo_4-2-2011" xfId="5836"/>
    <cellStyle name="_010.140.AEI.00.M-O.0.00 2_45-07_PEv1_MO_ARQ+EQFixo_4-2-2011 2" xfId="8693"/>
    <cellStyle name="_010.140.AEI.00.M-O.0.00 2_45-07_PEv1_MO_ARQ+EQFixo_4-2-2011 3" xfId="12011"/>
    <cellStyle name="_010.140.AEI.00.M-O.0.00 2_45-07_PEv1_MO_ARQ+EQFixo_4-2-2011 4" xfId="15268"/>
    <cellStyle name="_010.140.AEI.00.M-O.0.00 2_45-07_PEv1_MO_ARQ+EQFixo_4-2-2011 5" xfId="18520"/>
    <cellStyle name="_010.140.AEI.00.M-O.0.00 2_45-07_PEv1_MO_ARQ+EQFixo_4-2-2011 6" xfId="21770"/>
    <cellStyle name="_010.140.AEI.00.M-O.0.00 20" xfId="7909"/>
    <cellStyle name="_010.140.AEI.00.M-O.0.00 21" xfId="7913"/>
    <cellStyle name="_010.140.AEI.00.M-O.0.00 22" xfId="7219"/>
    <cellStyle name="_010.140.AEI.00.M-O.0.00 23" xfId="8080"/>
    <cellStyle name="_010.140.AEI.00.M-O.0.00 24" xfId="8089"/>
    <cellStyle name="_010.140.AEI.00.M-O.0.00 25" xfId="8096"/>
    <cellStyle name="_010.140.AEI.00.M-O.0.00 26" xfId="8098"/>
    <cellStyle name="_010.140.AEI.00.M-O.0.00 27" xfId="8106"/>
    <cellStyle name="_010.140.AEI.00.M-O.0.00 28" xfId="8201"/>
    <cellStyle name="_010.140.AEI.00.M-O.0.00 29" xfId="8368"/>
    <cellStyle name="_010.140.AEI.00.M-O.0.00 3" xfId="489"/>
    <cellStyle name="_010.140.AEI.00.M-O.0.00 3 2" xfId="3403"/>
    <cellStyle name="_010.140.AEI.00.M-O.0.00 3 3" xfId="8694"/>
    <cellStyle name="_010.140.AEI.00.M-O.0.00 3 4" xfId="12009"/>
    <cellStyle name="_010.140.AEI.00.M-O.0.00 3 5" xfId="15266"/>
    <cellStyle name="_010.140.AEI.00.M-O.0.00 3 6" xfId="18518"/>
    <cellStyle name="_010.140.AEI.00.M-O.0.00 3 7" xfId="21768"/>
    <cellStyle name="_010.140.AEI.00.M-O.0.00 3_45-07_PEv1_MO_ARQ+EQFixo_4-2-2011" xfId="5837"/>
    <cellStyle name="_010.140.AEI.00.M-O.0.00 3_45-07_PEv1_MO_ARQ+EQFixo_4-2-2011 2" xfId="8695"/>
    <cellStyle name="_010.140.AEI.00.M-O.0.00 3_45-07_PEv1_MO_ARQ+EQFixo_4-2-2011 3" xfId="12006"/>
    <cellStyle name="_010.140.AEI.00.M-O.0.00 3_45-07_PEv1_MO_ARQ+EQFixo_4-2-2011 4" xfId="15263"/>
    <cellStyle name="_010.140.AEI.00.M-O.0.00 3_45-07_PEv1_MO_ARQ+EQFixo_4-2-2011 5" xfId="18515"/>
    <cellStyle name="_010.140.AEI.00.M-O.0.00 3_45-07_PEv1_MO_ARQ+EQFixo_4-2-2011 6" xfId="21765"/>
    <cellStyle name="_010.140.AEI.00.M-O.0.00 30" xfId="8399"/>
    <cellStyle name="_010.140.AEI.00.M-O.0.00 31" xfId="8296"/>
    <cellStyle name="_010.140.AEI.00.M-O.0.00 32" xfId="8315"/>
    <cellStyle name="_010.140.AEI.00.M-O.0.00 33" xfId="8179"/>
    <cellStyle name="_010.140.AEI.00.M-O.0.00 4" xfId="490"/>
    <cellStyle name="_010.140.AEI.00.M-O.0.00 4 2" xfId="3404"/>
    <cellStyle name="_010.140.AEI.00.M-O.0.00 4 3" xfId="8696"/>
    <cellStyle name="_010.140.AEI.00.M-O.0.00 4 4" xfId="12004"/>
    <cellStyle name="_010.140.AEI.00.M-O.0.00 4 5" xfId="15261"/>
    <cellStyle name="_010.140.AEI.00.M-O.0.00 4 6" xfId="18513"/>
    <cellStyle name="_010.140.AEI.00.M-O.0.00 4 7" xfId="21763"/>
    <cellStyle name="_010.140.AEI.00.M-O.0.00 4_45-07_PEv1_MO_ARQ+EQFixo_4-2-2011" xfId="5838"/>
    <cellStyle name="_010.140.AEI.00.M-O.0.00 4_45-07_PEv1_MO_ARQ+EQFixo_4-2-2011 2" xfId="8697"/>
    <cellStyle name="_010.140.AEI.00.M-O.0.00 4_45-07_PEv1_MO_ARQ+EQFixo_4-2-2011 3" xfId="12003"/>
    <cellStyle name="_010.140.AEI.00.M-O.0.00 4_45-07_PEv1_MO_ARQ+EQFixo_4-2-2011 4" xfId="15260"/>
    <cellStyle name="_010.140.AEI.00.M-O.0.00 4_45-07_PEv1_MO_ARQ+EQFixo_4-2-2011 5" xfId="18512"/>
    <cellStyle name="_010.140.AEI.00.M-O.0.00 4_45-07_PEv1_MO_ARQ+EQFixo_4-2-2011 6" xfId="21762"/>
    <cellStyle name="_010.140.AEI.00.M-O.0.00 5" xfId="491"/>
    <cellStyle name="_010.140.AEI.00.M-O.0.00 5 2" xfId="3405"/>
    <cellStyle name="_010.140.AEI.00.M-O.0.00 5 3" xfId="8698"/>
    <cellStyle name="_010.140.AEI.00.M-O.0.00 5 4" xfId="12000"/>
    <cellStyle name="_010.140.AEI.00.M-O.0.00 5 5" xfId="15257"/>
    <cellStyle name="_010.140.AEI.00.M-O.0.00 5 6" xfId="18509"/>
    <cellStyle name="_010.140.AEI.00.M-O.0.00 5 7" xfId="21759"/>
    <cellStyle name="_010.140.AEI.00.M-O.0.00 5_45-07_PEv1_MO_ARQ+EQFixo_4-2-2011" xfId="5839"/>
    <cellStyle name="_010.140.AEI.00.M-O.0.00 5_45-07_PEv1_MO_ARQ+EQFixo_4-2-2011 2" xfId="8699"/>
    <cellStyle name="_010.140.AEI.00.M-O.0.00 5_45-07_PEv1_MO_ARQ+EQFixo_4-2-2011 3" xfId="11999"/>
    <cellStyle name="_010.140.AEI.00.M-O.0.00 5_45-07_PEv1_MO_ARQ+EQFixo_4-2-2011 4" xfId="15256"/>
    <cellStyle name="_010.140.AEI.00.M-O.0.00 5_45-07_PEv1_MO_ARQ+EQFixo_4-2-2011 5" xfId="18508"/>
    <cellStyle name="_010.140.AEI.00.M-O.0.00 5_45-07_PEv1_MO_ARQ+EQFixo_4-2-2011 6" xfId="21758"/>
    <cellStyle name="_010.140.AEI.00.M-O.0.00 6" xfId="492"/>
    <cellStyle name="_010.140.AEI.00.M-O.0.00 6 2" xfId="3406"/>
    <cellStyle name="_010.140.AEI.00.M-O.0.00 6 3" xfId="8700"/>
    <cellStyle name="_010.140.AEI.00.M-O.0.00 6 4" xfId="11747"/>
    <cellStyle name="_010.140.AEI.00.M-O.0.00 6 5" xfId="15255"/>
    <cellStyle name="_010.140.AEI.00.M-O.0.00 6 6" xfId="18507"/>
    <cellStyle name="_010.140.AEI.00.M-O.0.00 6 7" xfId="21757"/>
    <cellStyle name="_010.140.AEI.00.M-O.0.00 6_45-07_PEv1_MO_ARQ+EQFixo_4-2-2011" xfId="5840"/>
    <cellStyle name="_010.140.AEI.00.M-O.0.00 6_45-07_PEv1_MO_ARQ+EQFixo_4-2-2011 2" xfId="8701"/>
    <cellStyle name="_010.140.AEI.00.M-O.0.00 6_45-07_PEv1_MO_ARQ+EQFixo_4-2-2011 3" xfId="11746"/>
    <cellStyle name="_010.140.AEI.00.M-O.0.00 6_45-07_PEv1_MO_ARQ+EQFixo_4-2-2011 4" xfId="15254"/>
    <cellStyle name="_010.140.AEI.00.M-O.0.00 6_45-07_PEv1_MO_ARQ+EQFixo_4-2-2011 5" xfId="18506"/>
    <cellStyle name="_010.140.AEI.00.M-O.0.00 6_45-07_PEv1_MO_ARQ+EQFixo_4-2-2011 6" xfId="21756"/>
    <cellStyle name="_010.140.AEI.00.M-O.0.00 7" xfId="493"/>
    <cellStyle name="_010.140.AEI.00.M-O.0.00 7 2" xfId="3407"/>
    <cellStyle name="_010.140.AEI.00.M-O.0.00 7 3" xfId="8702"/>
    <cellStyle name="_010.140.AEI.00.M-O.0.00 7 4" xfId="11745"/>
    <cellStyle name="_010.140.AEI.00.M-O.0.00 7 5" xfId="15220"/>
    <cellStyle name="_010.140.AEI.00.M-O.0.00 7 6" xfId="18472"/>
    <cellStyle name="_010.140.AEI.00.M-O.0.00 7 7" xfId="21722"/>
    <cellStyle name="_010.140.AEI.00.M-O.0.00 7_45-07_PEv1_MO_ARQ+EQFixo_4-2-2011" xfId="5841"/>
    <cellStyle name="_010.140.AEI.00.M-O.0.00 7_45-07_PEv1_MO_ARQ+EQFixo_4-2-2011 2" xfId="8703"/>
    <cellStyle name="_010.140.AEI.00.M-O.0.00 7_45-07_PEv1_MO_ARQ+EQFixo_4-2-2011 3" xfId="11720"/>
    <cellStyle name="_010.140.AEI.00.M-O.0.00 7_45-07_PEv1_MO_ARQ+EQFixo_4-2-2011 4" xfId="15001"/>
    <cellStyle name="_010.140.AEI.00.M-O.0.00 7_45-07_PEv1_MO_ARQ+EQFixo_4-2-2011 5" xfId="18253"/>
    <cellStyle name="_010.140.AEI.00.M-O.0.00 7_45-07_PEv1_MO_ARQ+EQFixo_4-2-2011 6" xfId="21502"/>
    <cellStyle name="_010.140.AEI.00.M-O.0.00 8" xfId="494"/>
    <cellStyle name="_010.140.AEI.00.M-O.0.00 8 2" xfId="3408"/>
    <cellStyle name="_010.140.AEI.00.M-O.0.00 8 3" xfId="8704"/>
    <cellStyle name="_010.140.AEI.00.M-O.0.00 8 4" xfId="11719"/>
    <cellStyle name="_010.140.AEI.00.M-O.0.00 8 5" xfId="15000"/>
    <cellStyle name="_010.140.AEI.00.M-O.0.00 8 6" xfId="18252"/>
    <cellStyle name="_010.140.AEI.00.M-O.0.00 8 7" xfId="21501"/>
    <cellStyle name="_010.140.AEI.00.M-O.0.00 8_45-07_PEv1_MO_ARQ+EQFixo_4-2-2011" xfId="5842"/>
    <cellStyle name="_010.140.AEI.00.M-O.0.00 8_45-07_PEv1_MO_ARQ+EQFixo_4-2-2011 2" xfId="8705"/>
    <cellStyle name="_010.140.AEI.00.M-O.0.00 8_45-07_PEv1_MO_ARQ+EQFixo_4-2-2011 3" xfId="11718"/>
    <cellStyle name="_010.140.AEI.00.M-O.0.00 8_45-07_PEv1_MO_ARQ+EQFixo_4-2-2011 4" xfId="14999"/>
    <cellStyle name="_010.140.AEI.00.M-O.0.00 8_45-07_PEv1_MO_ARQ+EQFixo_4-2-2011 5" xfId="18251"/>
    <cellStyle name="_010.140.AEI.00.M-O.0.00 8_45-07_PEv1_MO_ARQ+EQFixo_4-2-2011 6" xfId="21500"/>
    <cellStyle name="_010.140.AEI.00.M-O.0.00 9" xfId="495"/>
    <cellStyle name="_010.140.AEI.00.M-O.0.00 9 2" xfId="3409"/>
    <cellStyle name="_010.140.AEI.00.M-O.0.00 9 3" xfId="8706"/>
    <cellStyle name="_010.140.AEI.00.M-O.0.00 9 4" xfId="11717"/>
    <cellStyle name="_010.140.AEI.00.M-O.0.00 9 5" xfId="14974"/>
    <cellStyle name="_010.140.AEI.00.M-O.0.00 9 6" xfId="18226"/>
    <cellStyle name="_010.140.AEI.00.M-O.0.00 9 7" xfId="21475"/>
    <cellStyle name="_010.140.AEI.00.M-O.0.00 9_45-07_PEv1_MO_ARQ+EQFixo_4-2-2011" xfId="5843"/>
    <cellStyle name="_010.140.AEI.00.M-O.0.00 9_45-07_PEv1_MO_ARQ+EQFixo_4-2-2011 2" xfId="8707"/>
    <cellStyle name="_010.140.AEI.00.M-O.0.00 9_45-07_PEv1_MO_ARQ+EQFixo_4-2-2011 3" xfId="11715"/>
    <cellStyle name="_010.140.AEI.00.M-O.0.00 9_45-07_PEv1_MO_ARQ+EQFixo_4-2-2011 4" xfId="14973"/>
    <cellStyle name="_010.140.AEI.00.M-O.0.00 9_45-07_PEv1_MO_ARQ+EQFixo_4-2-2011 5" xfId="18225"/>
    <cellStyle name="_010.140.AEI.00.M-O.0.00 9_45-07_PEv1_MO_ARQ+EQFixo_4-2-2011 6" xfId="21474"/>
    <cellStyle name="_010.140.AEI.00.M-O.0.00_ARTICULADO" xfId="5844"/>
    <cellStyle name="_010.140.AEI.00.M-O.0.00_ARTICULADO 2" xfId="8708"/>
    <cellStyle name="_010.140.AEI.00.M-O.0.00_ARTICULADO 3" xfId="11714"/>
    <cellStyle name="_010.140.AEI.00.M-O.0.00_ARTICULADO 4" xfId="14972"/>
    <cellStyle name="_010.140.AEI.00.M-O.0.00_ARTICULADO 5" xfId="18224"/>
    <cellStyle name="_010.140.AEI.00.M-O.0.00_ARTICULADO 6" xfId="21473"/>
    <cellStyle name="_010.140.AEI.01+.M-O.0.00" xfId="17"/>
    <cellStyle name="_010.140.AEI.01+.M-O.0.00 10" xfId="497"/>
    <cellStyle name="_010.140.AEI.01+.M-O.0.00 10 2" xfId="3411"/>
    <cellStyle name="_010.140.AEI.01+.M-O.0.00 10 3" xfId="8710"/>
    <cellStyle name="_010.140.AEI.01+.M-O.0.00 10 4" xfId="11712"/>
    <cellStyle name="_010.140.AEI.01+.M-O.0.00 10 5" xfId="14969"/>
    <cellStyle name="_010.140.AEI.01+.M-O.0.00 10 6" xfId="18221"/>
    <cellStyle name="_010.140.AEI.01+.M-O.0.00 10 7" xfId="21471"/>
    <cellStyle name="_010.140.AEI.01+.M-O.0.00 10_45-07_PEv1_MO_ARQ+EQFixo_4-2-2011" xfId="5845"/>
    <cellStyle name="_010.140.AEI.01+.M-O.0.00 10_45-07_PEv1_MO_ARQ+EQFixo_4-2-2011 2" xfId="8711"/>
    <cellStyle name="_010.140.AEI.01+.M-O.0.00 10_45-07_PEv1_MO_ARQ+EQFixo_4-2-2011 3" xfId="11711"/>
    <cellStyle name="_010.140.AEI.01+.M-O.0.00 10_45-07_PEv1_MO_ARQ+EQFixo_4-2-2011 4" xfId="14968"/>
    <cellStyle name="_010.140.AEI.01+.M-O.0.00 10_45-07_PEv1_MO_ARQ+EQFixo_4-2-2011 5" xfId="18220"/>
    <cellStyle name="_010.140.AEI.01+.M-O.0.00 10_45-07_PEv1_MO_ARQ+EQFixo_4-2-2011 6" xfId="21470"/>
    <cellStyle name="_010.140.AEI.01+.M-O.0.00 11" xfId="498"/>
    <cellStyle name="_010.140.AEI.01+.M-O.0.00 11 2" xfId="3412"/>
    <cellStyle name="_010.140.AEI.01+.M-O.0.00 11 3" xfId="8712"/>
    <cellStyle name="_010.140.AEI.01+.M-O.0.00 11 4" xfId="11710"/>
    <cellStyle name="_010.140.AEI.01+.M-O.0.00 11 5" xfId="14967"/>
    <cellStyle name="_010.140.AEI.01+.M-O.0.00 11 6" xfId="18219"/>
    <cellStyle name="_010.140.AEI.01+.M-O.0.00 11 7" xfId="21469"/>
    <cellStyle name="_010.140.AEI.01+.M-O.0.00 11_45-07_PEv1_MO_ARQ+EQFixo_4-2-2011" xfId="5846"/>
    <cellStyle name="_010.140.AEI.01+.M-O.0.00 11_45-07_PEv1_MO_ARQ+EQFixo_4-2-2011 2" xfId="8713"/>
    <cellStyle name="_010.140.AEI.01+.M-O.0.00 11_45-07_PEv1_MO_ARQ+EQFixo_4-2-2011 3" xfId="11620"/>
    <cellStyle name="_010.140.AEI.01+.M-O.0.00 11_45-07_PEv1_MO_ARQ+EQFixo_4-2-2011 4" xfId="14966"/>
    <cellStyle name="_010.140.AEI.01+.M-O.0.00 11_45-07_PEv1_MO_ARQ+EQFixo_4-2-2011 5" xfId="18218"/>
    <cellStyle name="_010.140.AEI.01+.M-O.0.00 11_45-07_PEv1_MO_ARQ+EQFixo_4-2-2011 6" xfId="21468"/>
    <cellStyle name="_010.140.AEI.01+.M-O.0.00 12" xfId="499"/>
    <cellStyle name="_010.140.AEI.01+.M-O.0.00 12 2" xfId="3413"/>
    <cellStyle name="_010.140.AEI.01+.M-O.0.00 12 3" xfId="8714"/>
    <cellStyle name="_010.140.AEI.01+.M-O.0.00 12 4" xfId="11619"/>
    <cellStyle name="_010.140.AEI.01+.M-O.0.00 12 5" xfId="14965"/>
    <cellStyle name="_010.140.AEI.01+.M-O.0.00 12 6" xfId="18217"/>
    <cellStyle name="_010.140.AEI.01+.M-O.0.00 12 7" xfId="21467"/>
    <cellStyle name="_010.140.AEI.01+.M-O.0.00 12_45-07_PEv1_MO_ARQ+EQFixo_4-2-2011" xfId="5847"/>
    <cellStyle name="_010.140.AEI.01+.M-O.0.00 12_45-07_PEv1_MO_ARQ+EQFixo_4-2-2011 2" xfId="8715"/>
    <cellStyle name="_010.140.AEI.01+.M-O.0.00 12_45-07_PEv1_MO_ARQ+EQFixo_4-2-2011 3" xfId="11618"/>
    <cellStyle name="_010.140.AEI.01+.M-O.0.00 12_45-07_PEv1_MO_ARQ+EQFixo_4-2-2011 4" xfId="14964"/>
    <cellStyle name="_010.140.AEI.01+.M-O.0.00 12_45-07_PEv1_MO_ARQ+EQFixo_4-2-2011 5" xfId="18216"/>
    <cellStyle name="_010.140.AEI.01+.M-O.0.00 12_45-07_PEv1_MO_ARQ+EQFixo_4-2-2011 6" xfId="21466"/>
    <cellStyle name="_010.140.AEI.01+.M-O.0.00 13" xfId="500"/>
    <cellStyle name="_010.140.AEI.01+.M-O.0.00 13 2" xfId="3414"/>
    <cellStyle name="_010.140.AEI.01+.M-O.0.00 13 3" xfId="8716"/>
    <cellStyle name="_010.140.AEI.01+.M-O.0.00 13 4" xfId="11617"/>
    <cellStyle name="_010.140.AEI.01+.M-O.0.00 13 5" xfId="14963"/>
    <cellStyle name="_010.140.AEI.01+.M-O.0.00 13 6" xfId="18215"/>
    <cellStyle name="_010.140.AEI.01+.M-O.0.00 13 7" xfId="21465"/>
    <cellStyle name="_010.140.AEI.01+.M-O.0.00 13_45-07_PEv1_MO_ARQ+EQFixo_4-2-2011" xfId="5848"/>
    <cellStyle name="_010.140.AEI.01+.M-O.0.00 13_45-07_PEv1_MO_ARQ+EQFixo_4-2-2011 2" xfId="8717"/>
    <cellStyle name="_010.140.AEI.01+.M-O.0.00 13_45-07_PEv1_MO_ARQ+EQFixo_4-2-2011 3" xfId="11616"/>
    <cellStyle name="_010.140.AEI.01+.M-O.0.00 13_45-07_PEv1_MO_ARQ+EQFixo_4-2-2011 4" xfId="14873"/>
    <cellStyle name="_010.140.AEI.01+.M-O.0.00 13_45-07_PEv1_MO_ARQ+EQFixo_4-2-2011 5" xfId="18125"/>
    <cellStyle name="_010.140.AEI.01+.M-O.0.00 13_45-07_PEv1_MO_ARQ+EQFixo_4-2-2011 6" xfId="21375"/>
    <cellStyle name="_010.140.AEI.01+.M-O.0.00 14" xfId="496"/>
    <cellStyle name="_010.140.AEI.01+.M-O.0.00 14 2" xfId="3410"/>
    <cellStyle name="_010.140.AEI.01+.M-O.0.00 14 3" xfId="8718"/>
    <cellStyle name="_010.140.AEI.01+.M-O.0.00 14 4" xfId="11591"/>
    <cellStyle name="_010.140.AEI.01+.M-O.0.00 14 5" xfId="14872"/>
    <cellStyle name="_010.140.AEI.01+.M-O.0.00 14 6" xfId="18124"/>
    <cellStyle name="_010.140.AEI.01+.M-O.0.00 14 7" xfId="21374"/>
    <cellStyle name="_010.140.AEI.01+.M-O.0.00 14_45-07_PEv1_MO_ARQ+EQFixo_4-2-2011" xfId="5849"/>
    <cellStyle name="_010.140.AEI.01+.M-O.0.00 14_45-07_PEv1_MO_ARQ+EQFixo_4-2-2011 2" xfId="8719"/>
    <cellStyle name="_010.140.AEI.01+.M-O.0.00 14_45-07_PEv1_MO_ARQ+EQFixo_4-2-2011 3" xfId="11590"/>
    <cellStyle name="_010.140.AEI.01+.M-O.0.00 14_45-07_PEv1_MO_ARQ+EQFixo_4-2-2011 4" xfId="14871"/>
    <cellStyle name="_010.140.AEI.01+.M-O.0.00 14_45-07_PEv1_MO_ARQ+EQFixo_4-2-2011 5" xfId="18123"/>
    <cellStyle name="_010.140.AEI.01+.M-O.0.00 14_45-07_PEv1_MO_ARQ+EQFixo_4-2-2011 6" xfId="21373"/>
    <cellStyle name="_010.140.AEI.01+.M-O.0.00 15" xfId="6248"/>
    <cellStyle name="_010.140.AEI.01+.M-O.0.00 16" xfId="7223"/>
    <cellStyle name="_010.140.AEI.01+.M-O.0.00 17" xfId="7791"/>
    <cellStyle name="_010.140.AEI.01+.M-O.0.00 18" xfId="7808"/>
    <cellStyle name="_010.140.AEI.01+.M-O.0.00 19" xfId="7776"/>
    <cellStyle name="_010.140.AEI.01+.M-O.0.00 2" xfId="501"/>
    <cellStyle name="_010.140.AEI.01+.M-O.0.00 2 2" xfId="3415"/>
    <cellStyle name="_010.140.AEI.01+.M-O.0.00 2 3" xfId="8720"/>
    <cellStyle name="_010.140.AEI.01+.M-O.0.00 2 4" xfId="11589"/>
    <cellStyle name="_010.140.AEI.01+.M-O.0.00 2 5" xfId="14870"/>
    <cellStyle name="_010.140.AEI.01+.M-O.0.00 2 6" xfId="18122"/>
    <cellStyle name="_010.140.AEI.01+.M-O.0.00 2 7" xfId="21372"/>
    <cellStyle name="_010.140.AEI.01+.M-O.0.00 2_45-07_PEv1_MO_ARQ+EQFixo_4-2-2011" xfId="5850"/>
    <cellStyle name="_010.140.AEI.01+.M-O.0.00 2_45-07_PEv1_MO_ARQ+EQFixo_4-2-2011 2" xfId="8721"/>
    <cellStyle name="_010.140.AEI.01+.M-O.0.00 2_45-07_PEv1_MO_ARQ+EQFixo_4-2-2011 3" xfId="11588"/>
    <cellStyle name="_010.140.AEI.01+.M-O.0.00 2_45-07_PEv1_MO_ARQ+EQFixo_4-2-2011 4" xfId="14869"/>
    <cellStyle name="_010.140.AEI.01+.M-O.0.00 2_45-07_PEv1_MO_ARQ+EQFixo_4-2-2011 5" xfId="18121"/>
    <cellStyle name="_010.140.AEI.01+.M-O.0.00 2_45-07_PEv1_MO_ARQ+EQFixo_4-2-2011 6" xfId="21371"/>
    <cellStyle name="_010.140.AEI.01+.M-O.0.00 20" xfId="7906"/>
    <cellStyle name="_010.140.AEI.01+.M-O.0.00 21" xfId="7912"/>
    <cellStyle name="_010.140.AEI.01+.M-O.0.00 22" xfId="7228"/>
    <cellStyle name="_010.140.AEI.01+.M-O.0.00 23" xfId="8076"/>
    <cellStyle name="_010.140.AEI.01+.M-O.0.00 24" xfId="8085"/>
    <cellStyle name="_010.140.AEI.01+.M-O.0.00 25" xfId="8093"/>
    <cellStyle name="_010.140.AEI.01+.M-O.0.00 26" xfId="8097"/>
    <cellStyle name="_010.140.AEI.01+.M-O.0.00 27" xfId="8107"/>
    <cellStyle name="_010.140.AEI.01+.M-O.0.00 28" xfId="8200"/>
    <cellStyle name="_010.140.AEI.01+.M-O.0.00 29" xfId="8433"/>
    <cellStyle name="_010.140.AEI.01+.M-O.0.00 3" xfId="502"/>
    <cellStyle name="_010.140.AEI.01+.M-O.0.00 3 2" xfId="3416"/>
    <cellStyle name="_010.140.AEI.01+.M-O.0.00 3 3" xfId="8722"/>
    <cellStyle name="_010.140.AEI.01+.M-O.0.00 3 4" xfId="11587"/>
    <cellStyle name="_010.140.AEI.01+.M-O.0.00 3 5" xfId="14844"/>
    <cellStyle name="_010.140.AEI.01+.M-O.0.00 3 6" xfId="18096"/>
    <cellStyle name="_010.140.AEI.01+.M-O.0.00 3 7" xfId="21346"/>
    <cellStyle name="_010.140.AEI.01+.M-O.0.00 3_45-07_PEv1_MO_ARQ+EQFixo_4-2-2011" xfId="5851"/>
    <cellStyle name="_010.140.AEI.01+.M-O.0.00 3_45-07_PEv1_MO_ARQ+EQFixo_4-2-2011 2" xfId="8723"/>
    <cellStyle name="_010.140.AEI.01+.M-O.0.00 3_45-07_PEv1_MO_ARQ+EQFixo_4-2-2011 3" xfId="11473"/>
    <cellStyle name="_010.140.AEI.01+.M-O.0.00 3_45-07_PEv1_MO_ARQ+EQFixo_4-2-2011 4" xfId="14843"/>
    <cellStyle name="_010.140.AEI.01+.M-O.0.00 3_45-07_PEv1_MO_ARQ+EQFixo_4-2-2011 5" xfId="18095"/>
    <cellStyle name="_010.140.AEI.01+.M-O.0.00 3_45-07_PEv1_MO_ARQ+EQFixo_4-2-2011 6" xfId="21345"/>
    <cellStyle name="_010.140.AEI.01+.M-O.0.00 30" xfId="8313"/>
    <cellStyle name="_010.140.AEI.01+.M-O.0.00 31" xfId="8322"/>
    <cellStyle name="_010.140.AEI.01+.M-O.0.00 32" xfId="8365"/>
    <cellStyle name="_010.140.AEI.01+.M-O.0.00 33" xfId="8326"/>
    <cellStyle name="_010.140.AEI.01+.M-O.0.00 4" xfId="503"/>
    <cellStyle name="_010.140.AEI.01+.M-O.0.00 4 2" xfId="3417"/>
    <cellStyle name="_010.140.AEI.01+.M-O.0.00 4 3" xfId="8724"/>
    <cellStyle name="_010.140.AEI.01+.M-O.0.00 4 4" xfId="11462"/>
    <cellStyle name="_010.140.AEI.01+.M-O.0.00 4 5" xfId="14842"/>
    <cellStyle name="_010.140.AEI.01+.M-O.0.00 4 6" xfId="18094"/>
    <cellStyle name="_010.140.AEI.01+.M-O.0.00 4 7" xfId="21344"/>
    <cellStyle name="_010.140.AEI.01+.M-O.0.00 4_45-07_PEv1_MO_ARQ+EQFixo_4-2-2011" xfId="5852"/>
    <cellStyle name="_010.140.AEI.01+.M-O.0.00 4_45-07_PEv1_MO_ARQ+EQFixo_4-2-2011 2" xfId="8725"/>
    <cellStyle name="_010.140.AEI.01+.M-O.0.00 4_45-07_PEv1_MO_ARQ+EQFixo_4-2-2011 3" xfId="11313"/>
    <cellStyle name="_010.140.AEI.01+.M-O.0.00 4_45-07_PEv1_MO_ARQ+EQFixo_4-2-2011 4" xfId="14841"/>
    <cellStyle name="_010.140.AEI.01+.M-O.0.00 4_45-07_PEv1_MO_ARQ+EQFixo_4-2-2011 5" xfId="18093"/>
    <cellStyle name="_010.140.AEI.01+.M-O.0.00 4_45-07_PEv1_MO_ARQ+EQFixo_4-2-2011 6" xfId="21343"/>
    <cellStyle name="_010.140.AEI.01+.M-O.0.00 5" xfId="504"/>
    <cellStyle name="_010.140.AEI.01+.M-O.0.00 5 2" xfId="3418"/>
    <cellStyle name="_010.140.AEI.01+.M-O.0.00 5 3" xfId="8726"/>
    <cellStyle name="_010.140.AEI.01+.M-O.0.00 5 4" xfId="11309"/>
    <cellStyle name="_010.140.AEI.01+.M-O.0.00 5 5" xfId="14840"/>
    <cellStyle name="_010.140.AEI.01+.M-O.0.00 5 6" xfId="18092"/>
    <cellStyle name="_010.140.AEI.01+.M-O.0.00 5 7" xfId="21342"/>
    <cellStyle name="_010.140.AEI.01+.M-O.0.00 5_45-07_PEv1_MO_ARQ+EQFixo_4-2-2011" xfId="5853"/>
    <cellStyle name="_010.140.AEI.01+.M-O.0.00 5_45-07_PEv1_MO_ARQ+EQFixo_4-2-2011 2" xfId="8727"/>
    <cellStyle name="_010.140.AEI.01+.M-O.0.00 5_45-07_PEv1_MO_ARQ+EQFixo_4-2-2011 3" xfId="11308"/>
    <cellStyle name="_010.140.AEI.01+.M-O.0.00 5_45-07_PEv1_MO_ARQ+EQFixo_4-2-2011 4" xfId="14726"/>
    <cellStyle name="_010.140.AEI.01+.M-O.0.00 5_45-07_PEv1_MO_ARQ+EQFixo_4-2-2011 5" xfId="17978"/>
    <cellStyle name="_010.140.AEI.01+.M-O.0.00 5_45-07_PEv1_MO_ARQ+EQFixo_4-2-2011 6" xfId="21228"/>
    <cellStyle name="_010.140.AEI.01+.M-O.0.00 6" xfId="505"/>
    <cellStyle name="_010.140.AEI.01+.M-O.0.00 6 2" xfId="3419"/>
    <cellStyle name="_010.140.AEI.01+.M-O.0.00 6 3" xfId="8728"/>
    <cellStyle name="_010.140.AEI.01+.M-O.0.00 6 4" xfId="11307"/>
    <cellStyle name="_010.140.AEI.01+.M-O.0.00 6 5" xfId="14715"/>
    <cellStyle name="_010.140.AEI.01+.M-O.0.00 6 6" xfId="17967"/>
    <cellStyle name="_010.140.AEI.01+.M-O.0.00 6 7" xfId="21216"/>
    <cellStyle name="_010.140.AEI.01+.M-O.0.00 6_45-07_PEv1_MO_ARQ+EQFixo_4-2-2011" xfId="5854"/>
    <cellStyle name="_010.140.AEI.01+.M-O.0.00 6_45-07_PEv1_MO_ARQ+EQFixo_4-2-2011 2" xfId="8729"/>
    <cellStyle name="_010.140.AEI.01+.M-O.0.00 6_45-07_PEv1_MO_ARQ+EQFixo_4-2-2011 3" xfId="11306"/>
    <cellStyle name="_010.140.AEI.01+.M-O.0.00 6_45-07_PEv1_MO_ARQ+EQFixo_4-2-2011 4" xfId="14566"/>
    <cellStyle name="_010.140.AEI.01+.M-O.0.00 6_45-07_PEv1_MO_ARQ+EQFixo_4-2-2011 5" xfId="17818"/>
    <cellStyle name="_010.140.AEI.01+.M-O.0.00 6_45-07_PEv1_MO_ARQ+EQFixo_4-2-2011 6" xfId="21067"/>
    <cellStyle name="_010.140.AEI.01+.M-O.0.00 7" xfId="506"/>
    <cellStyle name="_010.140.AEI.01+.M-O.0.00 7 2" xfId="3420"/>
    <cellStyle name="_010.140.AEI.01+.M-O.0.00 7 3" xfId="8730"/>
    <cellStyle name="_010.140.AEI.01+.M-O.0.00 7 4" xfId="11305"/>
    <cellStyle name="_010.140.AEI.01+.M-O.0.00 7 5" xfId="14565"/>
    <cellStyle name="_010.140.AEI.01+.M-O.0.00 7 6" xfId="17817"/>
    <cellStyle name="_010.140.AEI.01+.M-O.0.00 7 7" xfId="21066"/>
    <cellStyle name="_010.140.AEI.01+.M-O.0.00 7_45-07_PEv1_MO_ARQ+EQFixo_4-2-2011" xfId="5855"/>
    <cellStyle name="_010.140.AEI.01+.M-O.0.00 7_45-07_PEv1_MO_ARQ+EQFixo_4-2-2011 2" xfId="8731"/>
    <cellStyle name="_010.140.AEI.01+.M-O.0.00 7_45-07_PEv1_MO_ARQ+EQFixo_4-2-2011 3" xfId="11304"/>
    <cellStyle name="_010.140.AEI.01+.M-O.0.00 7_45-07_PEv1_MO_ARQ+EQFixo_4-2-2011 4" xfId="14561"/>
    <cellStyle name="_010.140.AEI.01+.M-O.0.00 7_45-07_PEv1_MO_ARQ+EQFixo_4-2-2011 5" xfId="17813"/>
    <cellStyle name="_010.140.AEI.01+.M-O.0.00 7_45-07_PEv1_MO_ARQ+EQFixo_4-2-2011 6" xfId="21062"/>
    <cellStyle name="_010.140.AEI.01+.M-O.0.00 8" xfId="507"/>
    <cellStyle name="_010.140.AEI.01+.M-O.0.00 8 2" xfId="3421"/>
    <cellStyle name="_010.140.AEI.01+.M-O.0.00 8 3" xfId="8732"/>
    <cellStyle name="_010.140.AEI.01+.M-O.0.00 8 4" xfId="11303"/>
    <cellStyle name="_010.140.AEI.01+.M-O.0.00 8 5" xfId="14560"/>
    <cellStyle name="_010.140.AEI.01+.M-O.0.00 8 6" xfId="17812"/>
    <cellStyle name="_010.140.AEI.01+.M-O.0.00 8 7" xfId="21061"/>
    <cellStyle name="_010.140.AEI.01+.M-O.0.00 8_45-07_PEv1_MO_ARQ+EQFixo_4-2-2011" xfId="5856"/>
    <cellStyle name="_010.140.AEI.01+.M-O.0.00 8_45-07_PEv1_MO_ARQ+EQFixo_4-2-2011 2" xfId="8733"/>
    <cellStyle name="_010.140.AEI.01+.M-O.0.00 8_45-07_PEv1_MO_ARQ+EQFixo_4-2-2011 3" xfId="11302"/>
    <cellStyle name="_010.140.AEI.01+.M-O.0.00 8_45-07_PEv1_MO_ARQ+EQFixo_4-2-2011 4" xfId="14559"/>
    <cellStyle name="_010.140.AEI.01+.M-O.0.00 8_45-07_PEv1_MO_ARQ+EQFixo_4-2-2011 5" xfId="17811"/>
    <cellStyle name="_010.140.AEI.01+.M-O.0.00 8_45-07_PEv1_MO_ARQ+EQFixo_4-2-2011 6" xfId="21060"/>
    <cellStyle name="_010.140.AEI.01+.M-O.0.00 9" xfId="508"/>
    <cellStyle name="_010.140.AEI.01+.M-O.0.00 9 2" xfId="3422"/>
    <cellStyle name="_010.140.AEI.01+.M-O.0.00 9 3" xfId="8734"/>
    <cellStyle name="_010.140.AEI.01+.M-O.0.00 9 4" xfId="11301"/>
    <cellStyle name="_010.140.AEI.01+.M-O.0.00 9 5" xfId="14558"/>
    <cellStyle name="_010.140.AEI.01+.M-O.0.00 9 6" xfId="17810"/>
    <cellStyle name="_010.140.AEI.01+.M-O.0.00 9 7" xfId="21059"/>
    <cellStyle name="_010.140.AEI.01+.M-O.0.00 9_45-07_PEv1_MO_ARQ+EQFixo_4-2-2011" xfId="5857"/>
    <cellStyle name="_010.140.AEI.01+.M-O.0.00 9_45-07_PEv1_MO_ARQ+EQFixo_4-2-2011 2" xfId="8735"/>
    <cellStyle name="_010.140.AEI.01+.M-O.0.00 9_45-07_PEv1_MO_ARQ+EQFixo_4-2-2011 3" xfId="11300"/>
    <cellStyle name="_010.140.AEI.01+.M-O.0.00 9_45-07_PEv1_MO_ARQ+EQFixo_4-2-2011 4" xfId="14557"/>
    <cellStyle name="_010.140.AEI.01+.M-O.0.00 9_45-07_PEv1_MO_ARQ+EQFixo_4-2-2011 5" xfId="17809"/>
    <cellStyle name="_010.140.AEI.01+.M-O.0.00 9_45-07_PEv1_MO_ARQ+EQFixo_4-2-2011 6" xfId="21058"/>
    <cellStyle name="_010.140.AEI.01+.M-O.0.00_ARTICULADO" xfId="5858"/>
    <cellStyle name="_010.140.AEI.01+.M-O.0.00_ARTICULADO 2" xfId="8736"/>
    <cellStyle name="_010.140.AEI.01+.M-O.0.00_ARTICULADO 3" xfId="11299"/>
    <cellStyle name="_010.140.AEI.01+.M-O.0.00_ARTICULADO 4" xfId="14556"/>
    <cellStyle name="_010.140.AEI.01+.M-O.0.00_ARTICULADO 5" xfId="17808"/>
    <cellStyle name="_010.140.AEI.01+.M-O.0.00_ARTICULADO 6" xfId="21057"/>
    <cellStyle name="_010.152.AEI.00.M-O.0.00" xfId="24921"/>
    <cellStyle name="_012.089.MED.00.MED.0.00" xfId="18"/>
    <cellStyle name="_012.089.MED.00.MED.0.00 10" xfId="510"/>
    <cellStyle name="_012.089.MED.00.MED.0.00 10 2" xfId="3424"/>
    <cellStyle name="_012.089.MED.00.MED.0.00 10 3" xfId="8738"/>
    <cellStyle name="_012.089.MED.00.MED.0.00 10 4" xfId="11290"/>
    <cellStyle name="_012.089.MED.00.MED.0.00 10 5" xfId="14554"/>
    <cellStyle name="_012.089.MED.00.MED.0.00 10 6" xfId="17806"/>
    <cellStyle name="_012.089.MED.00.MED.0.00 10 7" xfId="21056"/>
    <cellStyle name="_012.089.MED.00.MED.0.00 10_45-07_PEv1_MO_ARQ+EQFixo_4-2-2011" xfId="5859"/>
    <cellStyle name="_012.089.MED.00.MED.0.00 10_45-07_PEv1_MO_ARQ+EQFixo_4-2-2011 2" xfId="8739"/>
    <cellStyle name="_012.089.MED.00.MED.0.00 10_45-07_PEv1_MO_ARQ+EQFixo_4-2-2011 3" xfId="11289"/>
    <cellStyle name="_012.089.MED.00.MED.0.00 10_45-07_PEv1_MO_ARQ+EQFixo_4-2-2011 4" xfId="14553"/>
    <cellStyle name="_012.089.MED.00.MED.0.00 10_45-07_PEv1_MO_ARQ+EQFixo_4-2-2011 5" xfId="17805"/>
    <cellStyle name="_012.089.MED.00.MED.0.00 10_45-07_PEv1_MO_ARQ+EQFixo_4-2-2011 6" xfId="21055"/>
    <cellStyle name="_012.089.MED.00.MED.0.00 11" xfId="511"/>
    <cellStyle name="_012.089.MED.00.MED.0.00 11 2" xfId="3425"/>
    <cellStyle name="_012.089.MED.00.MED.0.00 11 3" xfId="8740"/>
    <cellStyle name="_012.089.MED.00.MED.0.00 11 4" xfId="11288"/>
    <cellStyle name="_012.089.MED.00.MED.0.00 11 5" xfId="14552"/>
    <cellStyle name="_012.089.MED.00.MED.0.00 11 6" xfId="17804"/>
    <cellStyle name="_012.089.MED.00.MED.0.00 11 7" xfId="21054"/>
    <cellStyle name="_012.089.MED.00.MED.0.00 11_45-07_PEv1_MO_ARQ+EQFixo_4-2-2011" xfId="5860"/>
    <cellStyle name="_012.089.MED.00.MED.0.00 11_45-07_PEv1_MO_ARQ+EQFixo_4-2-2011 2" xfId="8741"/>
    <cellStyle name="_012.089.MED.00.MED.0.00 11_45-07_PEv1_MO_ARQ+EQFixo_4-2-2011 3" xfId="11287"/>
    <cellStyle name="_012.089.MED.00.MED.0.00 11_45-07_PEv1_MO_ARQ+EQFixo_4-2-2011 4" xfId="14551"/>
    <cellStyle name="_012.089.MED.00.MED.0.00 11_45-07_PEv1_MO_ARQ+EQFixo_4-2-2011 5" xfId="17803"/>
    <cellStyle name="_012.089.MED.00.MED.0.00 11_45-07_PEv1_MO_ARQ+EQFixo_4-2-2011 6" xfId="21053"/>
    <cellStyle name="_012.089.MED.00.MED.0.00 12" xfId="512"/>
    <cellStyle name="_012.089.MED.00.MED.0.00 12 2" xfId="3426"/>
    <cellStyle name="_012.089.MED.00.MED.0.00 12 3" xfId="8742"/>
    <cellStyle name="_012.089.MED.00.MED.0.00 12 4" xfId="11285"/>
    <cellStyle name="_012.089.MED.00.MED.0.00 12 5" xfId="14550"/>
    <cellStyle name="_012.089.MED.00.MED.0.00 12 6" xfId="17802"/>
    <cellStyle name="_012.089.MED.00.MED.0.00 12 7" xfId="21052"/>
    <cellStyle name="_012.089.MED.00.MED.0.00 12_45-07_PEv1_MO_ARQ+EQFixo_4-2-2011" xfId="5861"/>
    <cellStyle name="_012.089.MED.00.MED.0.00 12_45-07_PEv1_MO_ARQ+EQFixo_4-2-2011 2" xfId="8743"/>
    <cellStyle name="_012.089.MED.00.MED.0.00 12_45-07_PEv1_MO_ARQ+EQFixo_4-2-2011 3" xfId="11283"/>
    <cellStyle name="_012.089.MED.00.MED.0.00 12_45-07_PEv1_MO_ARQ+EQFixo_4-2-2011 4" xfId="14542"/>
    <cellStyle name="_012.089.MED.00.MED.0.00 12_45-07_PEv1_MO_ARQ+EQFixo_4-2-2011 5" xfId="17794"/>
    <cellStyle name="_012.089.MED.00.MED.0.00 12_45-07_PEv1_MO_ARQ+EQFixo_4-2-2011 6" xfId="21044"/>
    <cellStyle name="_012.089.MED.00.MED.0.00 13" xfId="513"/>
    <cellStyle name="_012.089.MED.00.MED.0.00 13 2" xfId="3427"/>
    <cellStyle name="_012.089.MED.00.MED.0.00 13 3" xfId="8744"/>
    <cellStyle name="_012.089.MED.00.MED.0.00 13 4" xfId="11278"/>
    <cellStyle name="_012.089.MED.00.MED.0.00 13 5" xfId="14541"/>
    <cellStyle name="_012.089.MED.00.MED.0.00 13 6" xfId="17793"/>
    <cellStyle name="_012.089.MED.00.MED.0.00 13 7" xfId="21043"/>
    <cellStyle name="_012.089.MED.00.MED.0.00 13_45-07_PEv1_MO_ARQ+EQFixo_4-2-2011" xfId="5862"/>
    <cellStyle name="_012.089.MED.00.MED.0.00 13_45-07_PEv1_MO_ARQ+EQFixo_4-2-2011 2" xfId="8745"/>
    <cellStyle name="_012.089.MED.00.MED.0.00 13_45-07_PEv1_MO_ARQ+EQFixo_4-2-2011 3" xfId="11277"/>
    <cellStyle name="_012.089.MED.00.MED.0.00 13_45-07_PEv1_MO_ARQ+EQFixo_4-2-2011 4" xfId="14540"/>
    <cellStyle name="_012.089.MED.00.MED.0.00 13_45-07_PEv1_MO_ARQ+EQFixo_4-2-2011 5" xfId="17792"/>
    <cellStyle name="_012.089.MED.00.MED.0.00 13_45-07_PEv1_MO_ARQ+EQFixo_4-2-2011 6" xfId="21042"/>
    <cellStyle name="_012.089.MED.00.MED.0.00 14" xfId="509"/>
    <cellStyle name="_012.089.MED.00.MED.0.00 14 2" xfId="3423"/>
    <cellStyle name="_012.089.MED.00.MED.0.00 14 3" xfId="8746"/>
    <cellStyle name="_012.089.MED.00.MED.0.00 14 4" xfId="11276"/>
    <cellStyle name="_012.089.MED.00.MED.0.00 14 5" xfId="14539"/>
    <cellStyle name="_012.089.MED.00.MED.0.00 14 6" xfId="17791"/>
    <cellStyle name="_012.089.MED.00.MED.0.00 14 7" xfId="21041"/>
    <cellStyle name="_012.089.MED.00.MED.0.00 14_45-07_PEv1_MO_ARQ+EQFixo_4-2-2011" xfId="5863"/>
    <cellStyle name="_012.089.MED.00.MED.0.00 14_45-07_PEv1_MO_ARQ+EQFixo_4-2-2011 2" xfId="8747"/>
    <cellStyle name="_012.089.MED.00.MED.0.00 14_45-07_PEv1_MO_ARQ+EQFixo_4-2-2011 3" xfId="11275"/>
    <cellStyle name="_012.089.MED.00.MED.0.00 14_45-07_PEv1_MO_ARQ+EQFixo_4-2-2011 4" xfId="14537"/>
    <cellStyle name="_012.089.MED.00.MED.0.00 14_45-07_PEv1_MO_ARQ+EQFixo_4-2-2011 5" xfId="17789"/>
    <cellStyle name="_012.089.MED.00.MED.0.00 14_45-07_PEv1_MO_ARQ+EQFixo_4-2-2011 6" xfId="21039"/>
    <cellStyle name="_012.089.MED.00.MED.0.00 15" xfId="6249"/>
    <cellStyle name="_012.089.MED.00.MED.0.00 16" xfId="7230"/>
    <cellStyle name="_012.089.MED.00.MED.0.00 17" xfId="7790"/>
    <cellStyle name="_012.089.MED.00.MED.0.00 18" xfId="7807"/>
    <cellStyle name="_012.089.MED.00.MED.0.00 19" xfId="7728"/>
    <cellStyle name="_012.089.MED.00.MED.0.00 2" xfId="514"/>
    <cellStyle name="_012.089.MED.00.MED.0.00 2 2" xfId="3428"/>
    <cellStyle name="_012.089.MED.00.MED.0.00 2 3" xfId="8748"/>
    <cellStyle name="_012.089.MED.00.MED.0.00 2 4" xfId="11274"/>
    <cellStyle name="_012.089.MED.00.MED.0.00 2 5" xfId="14535"/>
    <cellStyle name="_012.089.MED.00.MED.0.00 2 6" xfId="17787"/>
    <cellStyle name="_012.089.MED.00.MED.0.00 2 7" xfId="21037"/>
    <cellStyle name="_012.089.MED.00.MED.0.00 2_45-07_PEv1_MO_ARQ+EQFixo_4-2-2011" xfId="5864"/>
    <cellStyle name="_012.089.MED.00.MED.0.00 2_45-07_PEv1_MO_ARQ+EQFixo_4-2-2011 2" xfId="8749"/>
    <cellStyle name="_012.089.MED.00.MED.0.00 2_45-07_PEv1_MO_ARQ+EQFixo_4-2-2011 3" xfId="11273"/>
    <cellStyle name="_012.089.MED.00.MED.0.00 2_45-07_PEv1_MO_ARQ+EQFixo_4-2-2011 4" xfId="14530"/>
    <cellStyle name="_012.089.MED.00.MED.0.00 2_45-07_PEv1_MO_ARQ+EQFixo_4-2-2011 5" xfId="17782"/>
    <cellStyle name="_012.089.MED.00.MED.0.00 2_45-07_PEv1_MO_ARQ+EQFixo_4-2-2011 6" xfId="21032"/>
    <cellStyle name="_012.089.MED.00.MED.0.00 20" xfId="7905"/>
    <cellStyle name="_012.089.MED.00.MED.0.00 21" xfId="7779"/>
    <cellStyle name="_012.089.MED.00.MED.0.00 22" xfId="7232"/>
    <cellStyle name="_012.089.MED.00.MED.0.00 23" xfId="8074"/>
    <cellStyle name="_012.089.MED.00.MED.0.00 24" xfId="8083"/>
    <cellStyle name="_012.089.MED.00.MED.0.00 25" xfId="8092"/>
    <cellStyle name="_012.089.MED.00.MED.0.00 26" xfId="8088"/>
    <cellStyle name="_012.089.MED.00.MED.0.00 27" xfId="8108"/>
    <cellStyle name="_012.089.MED.00.MED.0.00 28" xfId="8199"/>
    <cellStyle name="_012.089.MED.00.MED.0.00 29" xfId="8369"/>
    <cellStyle name="_012.089.MED.00.MED.0.00 3" xfId="515"/>
    <cellStyle name="_012.089.MED.00.MED.0.00 3 2" xfId="3429"/>
    <cellStyle name="_012.089.MED.00.MED.0.00 3 3" xfId="8750"/>
    <cellStyle name="_012.089.MED.00.MED.0.00 3 4" xfId="11272"/>
    <cellStyle name="_012.089.MED.00.MED.0.00 3 5" xfId="14529"/>
    <cellStyle name="_012.089.MED.00.MED.0.00 3 6" xfId="17781"/>
    <cellStyle name="_012.089.MED.00.MED.0.00 3 7" xfId="21031"/>
    <cellStyle name="_012.089.MED.00.MED.0.00 3_45-07_PEv1_MO_ARQ+EQFixo_4-2-2011" xfId="5865"/>
    <cellStyle name="_012.089.MED.00.MED.0.00 3_45-07_PEv1_MO_ARQ+EQFixo_4-2-2011 2" xfId="8751"/>
    <cellStyle name="_012.089.MED.00.MED.0.00 3_45-07_PEv1_MO_ARQ+EQFixo_4-2-2011 3" xfId="11271"/>
    <cellStyle name="_012.089.MED.00.MED.0.00 3_45-07_PEv1_MO_ARQ+EQFixo_4-2-2011 4" xfId="14528"/>
    <cellStyle name="_012.089.MED.00.MED.0.00 3_45-07_PEv1_MO_ARQ+EQFixo_4-2-2011 5" xfId="17780"/>
    <cellStyle name="_012.089.MED.00.MED.0.00 3_45-07_PEv1_MO_ARQ+EQFixo_4-2-2011 6" xfId="21030"/>
    <cellStyle name="_012.089.MED.00.MED.0.00 30" xfId="8416"/>
    <cellStyle name="_012.089.MED.00.MED.0.00 31" xfId="8581"/>
    <cellStyle name="_012.089.MED.00.MED.0.00 32" xfId="8221"/>
    <cellStyle name="_012.089.MED.00.MED.0.00 33" xfId="8334"/>
    <cellStyle name="_012.089.MED.00.MED.0.00 4" xfId="516"/>
    <cellStyle name="_012.089.MED.00.MED.0.00 4 2" xfId="3430"/>
    <cellStyle name="_012.089.MED.00.MED.0.00 4 3" xfId="8752"/>
    <cellStyle name="_012.089.MED.00.MED.0.00 4 4" xfId="11270"/>
    <cellStyle name="_012.089.MED.00.MED.0.00 4 5" xfId="14527"/>
    <cellStyle name="_012.089.MED.00.MED.0.00 4 6" xfId="17779"/>
    <cellStyle name="_012.089.MED.00.MED.0.00 4 7" xfId="21029"/>
    <cellStyle name="_012.089.MED.00.MED.0.00 4_45-07_PEv1_MO_ARQ+EQFixo_4-2-2011" xfId="5866"/>
    <cellStyle name="_012.089.MED.00.MED.0.00 4_45-07_PEv1_MO_ARQ+EQFixo_4-2-2011 2" xfId="8753"/>
    <cellStyle name="_012.089.MED.00.MED.0.00 4_45-07_PEv1_MO_ARQ+EQFixo_4-2-2011 3" xfId="11269"/>
    <cellStyle name="_012.089.MED.00.MED.0.00 4_45-07_PEv1_MO_ARQ+EQFixo_4-2-2011 4" xfId="14526"/>
    <cellStyle name="_012.089.MED.00.MED.0.00 4_45-07_PEv1_MO_ARQ+EQFixo_4-2-2011 5" xfId="17778"/>
    <cellStyle name="_012.089.MED.00.MED.0.00 4_45-07_PEv1_MO_ARQ+EQFixo_4-2-2011 6" xfId="21028"/>
    <cellStyle name="_012.089.MED.00.MED.0.00 5" xfId="517"/>
    <cellStyle name="_012.089.MED.00.MED.0.00 5 2" xfId="3431"/>
    <cellStyle name="_012.089.MED.00.MED.0.00 5 3" xfId="8754"/>
    <cellStyle name="_012.089.MED.00.MED.0.00 5 4" xfId="11268"/>
    <cellStyle name="_012.089.MED.00.MED.0.00 5 5" xfId="14525"/>
    <cellStyle name="_012.089.MED.00.MED.0.00 5 6" xfId="17777"/>
    <cellStyle name="_012.089.MED.00.MED.0.00 5 7" xfId="21027"/>
    <cellStyle name="_012.089.MED.00.MED.0.00 5_45-07_PEv1_MO_ARQ+EQFixo_4-2-2011" xfId="5867"/>
    <cellStyle name="_012.089.MED.00.MED.0.00 5_45-07_PEv1_MO_ARQ+EQFixo_4-2-2011 2" xfId="8755"/>
    <cellStyle name="_012.089.MED.00.MED.0.00 5_45-07_PEv1_MO_ARQ+EQFixo_4-2-2011 3" xfId="11267"/>
    <cellStyle name="_012.089.MED.00.MED.0.00 5_45-07_PEv1_MO_ARQ+EQFixo_4-2-2011 4" xfId="14524"/>
    <cellStyle name="_012.089.MED.00.MED.0.00 5_45-07_PEv1_MO_ARQ+EQFixo_4-2-2011 5" xfId="17776"/>
    <cellStyle name="_012.089.MED.00.MED.0.00 5_45-07_PEv1_MO_ARQ+EQFixo_4-2-2011 6" xfId="21026"/>
    <cellStyle name="_012.089.MED.00.MED.0.00 6" xfId="518"/>
    <cellStyle name="_012.089.MED.00.MED.0.00 6 2" xfId="3432"/>
    <cellStyle name="_012.089.MED.00.MED.0.00 6 3" xfId="8756"/>
    <cellStyle name="_012.089.MED.00.MED.0.00 6 4" xfId="11266"/>
    <cellStyle name="_012.089.MED.00.MED.0.00 6 5" xfId="14523"/>
    <cellStyle name="_012.089.MED.00.MED.0.00 6 6" xfId="17775"/>
    <cellStyle name="_012.089.MED.00.MED.0.00 6 7" xfId="21025"/>
    <cellStyle name="_012.089.MED.00.MED.0.00 6_45-07_PEv1_MO_ARQ+EQFixo_4-2-2011" xfId="5868"/>
    <cellStyle name="_012.089.MED.00.MED.0.00 6_45-07_PEv1_MO_ARQ+EQFixo_4-2-2011 2" xfId="8757"/>
    <cellStyle name="_012.089.MED.00.MED.0.00 6_45-07_PEv1_MO_ARQ+EQFixo_4-2-2011 3" xfId="11265"/>
    <cellStyle name="_012.089.MED.00.MED.0.00 6_45-07_PEv1_MO_ARQ+EQFixo_4-2-2011 4" xfId="14522"/>
    <cellStyle name="_012.089.MED.00.MED.0.00 6_45-07_PEv1_MO_ARQ+EQFixo_4-2-2011 5" xfId="17774"/>
    <cellStyle name="_012.089.MED.00.MED.0.00 6_45-07_PEv1_MO_ARQ+EQFixo_4-2-2011 6" xfId="21024"/>
    <cellStyle name="_012.089.MED.00.MED.0.00 7" xfId="519"/>
    <cellStyle name="_012.089.MED.00.MED.0.00 7 2" xfId="3433"/>
    <cellStyle name="_012.089.MED.00.MED.0.00 7 3" xfId="8758"/>
    <cellStyle name="_012.089.MED.00.MED.0.00 7 4" xfId="11264"/>
    <cellStyle name="_012.089.MED.00.MED.0.00 7 5" xfId="14521"/>
    <cellStyle name="_012.089.MED.00.MED.0.00 7 6" xfId="17773"/>
    <cellStyle name="_012.089.MED.00.MED.0.00 7 7" xfId="21023"/>
    <cellStyle name="_012.089.MED.00.MED.0.00 7_45-07_PEv1_MO_ARQ+EQFixo_4-2-2011" xfId="5869"/>
    <cellStyle name="_012.089.MED.00.MED.0.00 7_45-07_PEv1_MO_ARQ+EQFixo_4-2-2011 2" xfId="8759"/>
    <cellStyle name="_012.089.MED.00.MED.0.00 7_45-07_PEv1_MO_ARQ+EQFixo_4-2-2011 3" xfId="11263"/>
    <cellStyle name="_012.089.MED.00.MED.0.00 7_45-07_PEv1_MO_ARQ+EQFixo_4-2-2011 4" xfId="14520"/>
    <cellStyle name="_012.089.MED.00.MED.0.00 7_45-07_PEv1_MO_ARQ+EQFixo_4-2-2011 5" xfId="17772"/>
    <cellStyle name="_012.089.MED.00.MED.0.00 7_45-07_PEv1_MO_ARQ+EQFixo_4-2-2011 6" xfId="21022"/>
    <cellStyle name="_012.089.MED.00.MED.0.00 8" xfId="520"/>
    <cellStyle name="_012.089.MED.00.MED.0.00 8 2" xfId="3434"/>
    <cellStyle name="_012.089.MED.00.MED.0.00 8 3" xfId="8760"/>
    <cellStyle name="_012.089.MED.00.MED.0.00 8 4" xfId="11262"/>
    <cellStyle name="_012.089.MED.00.MED.0.00 8 5" xfId="14519"/>
    <cellStyle name="_012.089.MED.00.MED.0.00 8 6" xfId="17771"/>
    <cellStyle name="_012.089.MED.00.MED.0.00 8 7" xfId="21021"/>
    <cellStyle name="_012.089.MED.00.MED.0.00 8_45-07_PEv1_MO_ARQ+EQFixo_4-2-2011" xfId="5870"/>
    <cellStyle name="_012.089.MED.00.MED.0.00 8_45-07_PEv1_MO_ARQ+EQFixo_4-2-2011 2" xfId="8761"/>
    <cellStyle name="_012.089.MED.00.MED.0.00 8_45-07_PEv1_MO_ARQ+EQFixo_4-2-2011 3" xfId="11261"/>
    <cellStyle name="_012.089.MED.00.MED.0.00 8_45-07_PEv1_MO_ARQ+EQFixo_4-2-2011 4" xfId="14518"/>
    <cellStyle name="_012.089.MED.00.MED.0.00 8_45-07_PEv1_MO_ARQ+EQFixo_4-2-2011 5" xfId="17770"/>
    <cellStyle name="_012.089.MED.00.MED.0.00 8_45-07_PEv1_MO_ARQ+EQFixo_4-2-2011 6" xfId="21020"/>
    <cellStyle name="_012.089.MED.00.MED.0.00 9" xfId="521"/>
    <cellStyle name="_012.089.MED.00.MED.0.00 9 2" xfId="3435"/>
    <cellStyle name="_012.089.MED.00.MED.0.00 9 3" xfId="8762"/>
    <cellStyle name="_012.089.MED.00.MED.0.00 9 4" xfId="11260"/>
    <cellStyle name="_012.089.MED.00.MED.0.00 9 5" xfId="14517"/>
    <cellStyle name="_012.089.MED.00.MED.0.00 9 6" xfId="17769"/>
    <cellStyle name="_012.089.MED.00.MED.0.00 9 7" xfId="21019"/>
    <cellStyle name="_012.089.MED.00.MED.0.00 9_45-07_PEv1_MO_ARQ+EQFixo_4-2-2011" xfId="5871"/>
    <cellStyle name="_012.089.MED.00.MED.0.00 9_45-07_PEv1_MO_ARQ+EQFixo_4-2-2011 2" xfId="8763"/>
    <cellStyle name="_012.089.MED.00.MED.0.00 9_45-07_PEv1_MO_ARQ+EQFixo_4-2-2011 3" xfId="11259"/>
    <cellStyle name="_012.089.MED.00.MED.0.00 9_45-07_PEv1_MO_ARQ+EQFixo_4-2-2011 4" xfId="14516"/>
    <cellStyle name="_012.089.MED.00.MED.0.00 9_45-07_PEv1_MO_ARQ+EQFixo_4-2-2011 5" xfId="17768"/>
    <cellStyle name="_012.089.MED.00.MED.0.00 9_45-07_PEv1_MO_ARQ+EQFixo_4-2-2011 6" xfId="21018"/>
    <cellStyle name="_012.089.MED.00.MED.0.00_ARTICULADO" xfId="5872"/>
    <cellStyle name="_012.089.MED.00.MED.0.00_ARTICULADO 2" xfId="8764"/>
    <cellStyle name="_012.089.MED.00.MED.0.00_ARTICULADO 3" xfId="11258"/>
    <cellStyle name="_012.089.MED.00.MED.0.00_ARTICULADO 4" xfId="14515"/>
    <cellStyle name="_012.089.MED.00.MED.0.00_ARTICULADO 5" xfId="17767"/>
    <cellStyle name="_012.089.MED.00.MED.0.00_ARTICULADO 6" xfId="21017"/>
    <cellStyle name="_014.102.ARQ.00.M-Q.0.00" xfId="19"/>
    <cellStyle name="_014.102.ARQ.00.M-Q.0.00 10" xfId="523"/>
    <cellStyle name="_014.102.ARQ.00.M-Q.0.00 10 2" xfId="3437"/>
    <cellStyle name="_014.102.ARQ.00.M-Q.0.00 10 3" xfId="8766"/>
    <cellStyle name="_014.102.ARQ.00.M-Q.0.00 10 4" xfId="11250"/>
    <cellStyle name="_014.102.ARQ.00.M-Q.0.00 10 5" xfId="14513"/>
    <cellStyle name="_014.102.ARQ.00.M-Q.0.00 10 6" xfId="17765"/>
    <cellStyle name="_014.102.ARQ.00.M-Q.0.00 10 7" xfId="21016"/>
    <cellStyle name="_014.102.ARQ.00.M-Q.0.00 10_45-07_PEv1_MO_ARQ+EQFixo_4-2-2011" xfId="5873"/>
    <cellStyle name="_014.102.ARQ.00.M-Q.0.00 10_45-07_PEv1_MO_ARQ+EQFixo_4-2-2011 2" xfId="8767"/>
    <cellStyle name="_014.102.ARQ.00.M-Q.0.00 10_45-07_PEv1_MO_ARQ+EQFixo_4-2-2011 3" xfId="11249"/>
    <cellStyle name="_014.102.ARQ.00.M-Q.0.00 10_45-07_PEv1_MO_ARQ+EQFixo_4-2-2011 4" xfId="14512"/>
    <cellStyle name="_014.102.ARQ.00.M-Q.0.00 10_45-07_PEv1_MO_ARQ+EQFixo_4-2-2011 5" xfId="17764"/>
    <cellStyle name="_014.102.ARQ.00.M-Q.0.00 10_45-07_PEv1_MO_ARQ+EQFixo_4-2-2011 6" xfId="21015"/>
    <cellStyle name="_014.102.ARQ.00.M-Q.0.00 11" xfId="524"/>
    <cellStyle name="_014.102.ARQ.00.M-Q.0.00 11 2" xfId="3438"/>
    <cellStyle name="_014.102.ARQ.00.M-Q.0.00 11 3" xfId="8768"/>
    <cellStyle name="_014.102.ARQ.00.M-Q.0.00 11 4" xfId="11248"/>
    <cellStyle name="_014.102.ARQ.00.M-Q.0.00 11 5" xfId="14511"/>
    <cellStyle name="_014.102.ARQ.00.M-Q.0.00 11 6" xfId="17763"/>
    <cellStyle name="_014.102.ARQ.00.M-Q.0.00 11 7" xfId="21014"/>
    <cellStyle name="_014.102.ARQ.00.M-Q.0.00 11_45-07_PEv1_MO_ARQ+EQFixo_4-2-2011" xfId="5874"/>
    <cellStyle name="_014.102.ARQ.00.M-Q.0.00 11_45-07_PEv1_MO_ARQ+EQFixo_4-2-2011 2" xfId="8769"/>
    <cellStyle name="_014.102.ARQ.00.M-Q.0.00 11_45-07_PEv1_MO_ARQ+EQFixo_4-2-2011 3" xfId="11247"/>
    <cellStyle name="_014.102.ARQ.00.M-Q.0.00 11_45-07_PEv1_MO_ARQ+EQFixo_4-2-2011 4" xfId="14510"/>
    <cellStyle name="_014.102.ARQ.00.M-Q.0.00 11_45-07_PEv1_MO_ARQ+EQFixo_4-2-2011 5" xfId="17762"/>
    <cellStyle name="_014.102.ARQ.00.M-Q.0.00 11_45-07_PEv1_MO_ARQ+EQFixo_4-2-2011 6" xfId="21013"/>
    <cellStyle name="_014.102.ARQ.00.M-Q.0.00 12" xfId="525"/>
    <cellStyle name="_014.102.ARQ.00.M-Q.0.00 12 2" xfId="3439"/>
    <cellStyle name="_014.102.ARQ.00.M-Q.0.00 12 3" xfId="8770"/>
    <cellStyle name="_014.102.ARQ.00.M-Q.0.00 12 4" xfId="11246"/>
    <cellStyle name="_014.102.ARQ.00.M-Q.0.00 12 5" xfId="14509"/>
    <cellStyle name="_014.102.ARQ.00.M-Q.0.00 12 6" xfId="17761"/>
    <cellStyle name="_014.102.ARQ.00.M-Q.0.00 12 7" xfId="21012"/>
    <cellStyle name="_014.102.ARQ.00.M-Q.0.00 12_45-07_PEv1_MO_ARQ+EQFixo_4-2-2011" xfId="5875"/>
    <cellStyle name="_014.102.ARQ.00.M-Q.0.00 12_45-07_PEv1_MO_ARQ+EQFixo_4-2-2011 2" xfId="8771"/>
    <cellStyle name="_014.102.ARQ.00.M-Q.0.00 12_45-07_PEv1_MO_ARQ+EQFixo_4-2-2011 3" xfId="11245"/>
    <cellStyle name="_014.102.ARQ.00.M-Q.0.00 12_45-07_PEv1_MO_ARQ+EQFixo_4-2-2011 4" xfId="14502"/>
    <cellStyle name="_014.102.ARQ.00.M-Q.0.00 12_45-07_PEv1_MO_ARQ+EQFixo_4-2-2011 5" xfId="17754"/>
    <cellStyle name="_014.102.ARQ.00.M-Q.0.00 12_45-07_PEv1_MO_ARQ+EQFixo_4-2-2011 6" xfId="21005"/>
    <cellStyle name="_014.102.ARQ.00.M-Q.0.00 13" xfId="526"/>
    <cellStyle name="_014.102.ARQ.00.M-Q.0.00 13 2" xfId="3440"/>
    <cellStyle name="_014.102.ARQ.00.M-Q.0.00 13 3" xfId="8772"/>
    <cellStyle name="_014.102.ARQ.00.M-Q.0.00 13 4" xfId="10779"/>
    <cellStyle name="_014.102.ARQ.00.M-Q.0.00 13 5" xfId="14501"/>
    <cellStyle name="_014.102.ARQ.00.M-Q.0.00 13 6" xfId="17753"/>
    <cellStyle name="_014.102.ARQ.00.M-Q.0.00 13 7" xfId="21004"/>
    <cellStyle name="_014.102.ARQ.00.M-Q.0.00 13_45-07_PEv1_MO_ARQ+EQFixo_4-2-2011" xfId="5876"/>
    <cellStyle name="_014.102.ARQ.00.M-Q.0.00 13_45-07_PEv1_MO_ARQ+EQFixo_4-2-2011 2" xfId="8773"/>
    <cellStyle name="_014.102.ARQ.00.M-Q.0.00 13_45-07_PEv1_MO_ARQ+EQFixo_4-2-2011 3" xfId="10776"/>
    <cellStyle name="_014.102.ARQ.00.M-Q.0.00 13_45-07_PEv1_MO_ARQ+EQFixo_4-2-2011 4" xfId="14500"/>
    <cellStyle name="_014.102.ARQ.00.M-Q.0.00 13_45-07_PEv1_MO_ARQ+EQFixo_4-2-2011 5" xfId="17752"/>
    <cellStyle name="_014.102.ARQ.00.M-Q.0.00 13_45-07_PEv1_MO_ARQ+EQFixo_4-2-2011 6" xfId="21003"/>
    <cellStyle name="_014.102.ARQ.00.M-Q.0.00 14" xfId="522"/>
    <cellStyle name="_014.102.ARQ.00.M-Q.0.00 14 2" xfId="3436"/>
    <cellStyle name="_014.102.ARQ.00.M-Q.0.00 14 3" xfId="8774"/>
    <cellStyle name="_014.102.ARQ.00.M-Q.0.00 14 4" xfId="10761"/>
    <cellStyle name="_014.102.ARQ.00.M-Q.0.00 14 5" xfId="14499"/>
    <cellStyle name="_014.102.ARQ.00.M-Q.0.00 14 6" xfId="17751"/>
    <cellStyle name="_014.102.ARQ.00.M-Q.0.00 14 7" xfId="21002"/>
    <cellStyle name="_014.102.ARQ.00.M-Q.0.00 14_45-07_PEv1_MO_ARQ+EQFixo_4-2-2011" xfId="5877"/>
    <cellStyle name="_014.102.ARQ.00.M-Q.0.00 14_45-07_PEv1_MO_ARQ+EQFixo_4-2-2011 2" xfId="8775"/>
    <cellStyle name="_014.102.ARQ.00.M-Q.0.00 14_45-07_PEv1_MO_ARQ+EQFixo_4-2-2011 3" xfId="10746"/>
    <cellStyle name="_014.102.ARQ.00.M-Q.0.00 14_45-07_PEv1_MO_ARQ+EQFixo_4-2-2011 4" xfId="14498"/>
    <cellStyle name="_014.102.ARQ.00.M-Q.0.00 14_45-07_PEv1_MO_ARQ+EQFixo_4-2-2011 5" xfId="17750"/>
    <cellStyle name="_014.102.ARQ.00.M-Q.0.00 14_45-07_PEv1_MO_ARQ+EQFixo_4-2-2011 6" xfId="21001"/>
    <cellStyle name="_014.102.ARQ.00.M-Q.0.00 15" xfId="6250"/>
    <cellStyle name="_014.102.ARQ.00.M-Q.0.00 16" xfId="7236"/>
    <cellStyle name="_014.102.ARQ.00.M-Q.0.00 17" xfId="7789"/>
    <cellStyle name="_014.102.ARQ.00.M-Q.0.00 18" xfId="7806"/>
    <cellStyle name="_014.102.ARQ.00.M-Q.0.00 19" xfId="7724"/>
    <cellStyle name="_014.102.ARQ.00.M-Q.0.00 2" xfId="527"/>
    <cellStyle name="_014.102.ARQ.00.M-Q.0.00 2 2" xfId="3441"/>
    <cellStyle name="_014.102.ARQ.00.M-Q.0.00 2 3" xfId="8776"/>
    <cellStyle name="_014.102.ARQ.00.M-Q.0.00 2 4" xfId="10717"/>
    <cellStyle name="_014.102.ARQ.00.M-Q.0.00 2 5" xfId="14497"/>
    <cellStyle name="_014.102.ARQ.00.M-Q.0.00 2 6" xfId="17749"/>
    <cellStyle name="_014.102.ARQ.00.M-Q.0.00 2 7" xfId="21000"/>
    <cellStyle name="_014.102.ARQ.00.M-Q.0.00 2_45-07_PEv1_MO_ARQ+EQFixo_4-2-2011" xfId="5878"/>
    <cellStyle name="_014.102.ARQ.00.M-Q.0.00 2_45-07_PEv1_MO_ARQ+EQFixo_4-2-2011 2" xfId="8777"/>
    <cellStyle name="_014.102.ARQ.00.M-Q.0.00 2_45-07_PEv1_MO_ARQ+EQFixo_4-2-2011 3" xfId="10702"/>
    <cellStyle name="_014.102.ARQ.00.M-Q.0.00 2_45-07_PEv1_MO_ARQ+EQFixo_4-2-2011 4" xfId="14031"/>
    <cellStyle name="_014.102.ARQ.00.M-Q.0.00 2_45-07_PEv1_MO_ARQ+EQFixo_4-2-2011 5" xfId="17283"/>
    <cellStyle name="_014.102.ARQ.00.M-Q.0.00 2_45-07_PEv1_MO_ARQ+EQFixo_4-2-2011 6" xfId="20534"/>
    <cellStyle name="_014.102.ARQ.00.M-Q.0.00 20" xfId="7904"/>
    <cellStyle name="_014.102.ARQ.00.M-Q.0.00 21" xfId="7729"/>
    <cellStyle name="_014.102.ARQ.00.M-Q.0.00 22" xfId="7237"/>
    <cellStyle name="_014.102.ARQ.00.M-Q.0.00 23" xfId="8072"/>
    <cellStyle name="_014.102.ARQ.00.M-Q.0.00 24" xfId="8081"/>
    <cellStyle name="_014.102.ARQ.00.M-Q.0.00 25" xfId="8091"/>
    <cellStyle name="_014.102.ARQ.00.M-Q.0.00 26" xfId="8084"/>
    <cellStyle name="_014.102.ARQ.00.M-Q.0.00 27" xfId="8109"/>
    <cellStyle name="_014.102.ARQ.00.M-Q.0.00 28" xfId="8198"/>
    <cellStyle name="_014.102.ARQ.00.M-Q.0.00 29" xfId="8202"/>
    <cellStyle name="_014.102.ARQ.00.M-Q.0.00 3" xfId="528"/>
    <cellStyle name="_014.102.ARQ.00.M-Q.0.00 3 2" xfId="3442"/>
    <cellStyle name="_014.102.ARQ.00.M-Q.0.00 3 3" xfId="8778"/>
    <cellStyle name="_014.102.ARQ.00.M-Q.0.00 3 4" xfId="10686"/>
    <cellStyle name="_014.102.ARQ.00.M-Q.0.00 3 5" xfId="14028"/>
    <cellStyle name="_014.102.ARQ.00.M-Q.0.00 3 6" xfId="17280"/>
    <cellStyle name="_014.102.ARQ.00.M-Q.0.00 3 7" xfId="20531"/>
    <cellStyle name="_014.102.ARQ.00.M-Q.0.00 3_45-07_PEv1_MO_ARQ+EQFixo_4-2-2011" xfId="5879"/>
    <cellStyle name="_014.102.ARQ.00.M-Q.0.00 3_45-07_PEv1_MO_ARQ+EQFixo_4-2-2011 2" xfId="8779"/>
    <cellStyle name="_014.102.ARQ.00.M-Q.0.00 3_45-07_PEv1_MO_ARQ+EQFixo_4-2-2011 3" xfId="10672"/>
    <cellStyle name="_014.102.ARQ.00.M-Q.0.00 3_45-07_PEv1_MO_ARQ+EQFixo_4-2-2011 4" xfId="14013"/>
    <cellStyle name="_014.102.ARQ.00.M-Q.0.00 3_45-07_PEv1_MO_ARQ+EQFixo_4-2-2011 5" xfId="17265"/>
    <cellStyle name="_014.102.ARQ.00.M-Q.0.00 3_45-07_PEv1_MO_ARQ+EQFixo_4-2-2011 6" xfId="20516"/>
    <cellStyle name="_014.102.ARQ.00.M-Q.0.00 30" xfId="8511"/>
    <cellStyle name="_014.102.ARQ.00.M-Q.0.00 31" xfId="8564"/>
    <cellStyle name="_014.102.ARQ.00.M-Q.0.00 32" xfId="8557"/>
    <cellStyle name="_014.102.ARQ.00.M-Q.0.00 33" xfId="8544"/>
    <cellStyle name="_014.102.ARQ.00.M-Q.0.00 4" xfId="529"/>
    <cellStyle name="_014.102.ARQ.00.M-Q.0.00 4 2" xfId="3443"/>
    <cellStyle name="_014.102.ARQ.00.M-Q.0.00 4 3" xfId="8780"/>
    <cellStyle name="_014.102.ARQ.00.M-Q.0.00 4 4" xfId="10657"/>
    <cellStyle name="_014.102.ARQ.00.M-Q.0.00 4 5" xfId="13998"/>
    <cellStyle name="_014.102.ARQ.00.M-Q.0.00 4 6" xfId="17250"/>
    <cellStyle name="_014.102.ARQ.00.M-Q.0.00 4 7" xfId="20501"/>
    <cellStyle name="_014.102.ARQ.00.M-Q.0.00 4_45-07_PEv1_MO_ARQ+EQFixo_4-2-2011" xfId="5880"/>
    <cellStyle name="_014.102.ARQ.00.M-Q.0.00 4_45-07_PEv1_MO_ARQ+EQFixo_4-2-2011 2" xfId="8781"/>
    <cellStyle name="_014.102.ARQ.00.M-Q.0.00 4_45-07_PEv1_MO_ARQ+EQFixo_4-2-2011 3" xfId="10654"/>
    <cellStyle name="_014.102.ARQ.00.M-Q.0.00 4_45-07_PEv1_MO_ARQ+EQFixo_4-2-2011 4" xfId="13969"/>
    <cellStyle name="_014.102.ARQ.00.M-Q.0.00 4_45-07_PEv1_MO_ARQ+EQFixo_4-2-2011 5" xfId="17221"/>
    <cellStyle name="_014.102.ARQ.00.M-Q.0.00 4_45-07_PEv1_MO_ARQ+EQFixo_4-2-2011 6" xfId="20472"/>
    <cellStyle name="_014.102.ARQ.00.M-Q.0.00 5" xfId="530"/>
    <cellStyle name="_014.102.ARQ.00.M-Q.0.00 5 2" xfId="3444"/>
    <cellStyle name="_014.102.ARQ.00.M-Q.0.00 5 3" xfId="8782"/>
    <cellStyle name="_014.102.ARQ.00.M-Q.0.00 5 4" xfId="10639"/>
    <cellStyle name="_014.102.ARQ.00.M-Q.0.00 5 5" xfId="13954"/>
    <cellStyle name="_014.102.ARQ.00.M-Q.0.00 5 6" xfId="17206"/>
    <cellStyle name="_014.102.ARQ.00.M-Q.0.00 5 7" xfId="20457"/>
    <cellStyle name="_014.102.ARQ.00.M-Q.0.00 5_45-07_PEv1_MO_ARQ+EQFixo_4-2-2011" xfId="5881"/>
    <cellStyle name="_014.102.ARQ.00.M-Q.0.00 5_45-07_PEv1_MO_ARQ+EQFixo_4-2-2011 2" xfId="8783"/>
    <cellStyle name="_014.102.ARQ.00.M-Q.0.00 5_45-07_PEv1_MO_ARQ+EQFixo_4-2-2011 3" xfId="10636"/>
    <cellStyle name="_014.102.ARQ.00.M-Q.0.00 5_45-07_PEv1_MO_ARQ+EQFixo_4-2-2011 4" xfId="13938"/>
    <cellStyle name="_014.102.ARQ.00.M-Q.0.00 5_45-07_PEv1_MO_ARQ+EQFixo_4-2-2011 5" xfId="17190"/>
    <cellStyle name="_014.102.ARQ.00.M-Q.0.00 5_45-07_PEv1_MO_ARQ+EQFixo_4-2-2011 6" xfId="20441"/>
    <cellStyle name="_014.102.ARQ.00.M-Q.0.00 6" xfId="531"/>
    <cellStyle name="_014.102.ARQ.00.M-Q.0.00 6 2" xfId="3445"/>
    <cellStyle name="_014.102.ARQ.00.M-Q.0.00 6 3" xfId="8784"/>
    <cellStyle name="_014.102.ARQ.00.M-Q.0.00 6 4" xfId="10621"/>
    <cellStyle name="_014.102.ARQ.00.M-Q.0.00 6 5" xfId="13924"/>
    <cellStyle name="_014.102.ARQ.00.M-Q.0.00 6 6" xfId="17176"/>
    <cellStyle name="_014.102.ARQ.00.M-Q.0.00 6 7" xfId="20427"/>
    <cellStyle name="_014.102.ARQ.00.M-Q.0.00 6_45-07_PEv1_MO_ARQ+EQFixo_4-2-2011" xfId="5882"/>
    <cellStyle name="_014.102.ARQ.00.M-Q.0.00 6_45-07_PEv1_MO_ARQ+EQFixo_4-2-2011 2" xfId="8785"/>
    <cellStyle name="_014.102.ARQ.00.M-Q.0.00 6_45-07_PEv1_MO_ARQ+EQFixo_4-2-2011 3" xfId="10618"/>
    <cellStyle name="_014.102.ARQ.00.M-Q.0.00 6_45-07_PEv1_MO_ARQ+EQFixo_4-2-2011 4" xfId="13909"/>
    <cellStyle name="_014.102.ARQ.00.M-Q.0.00 6_45-07_PEv1_MO_ARQ+EQFixo_4-2-2011 5" xfId="17161"/>
    <cellStyle name="_014.102.ARQ.00.M-Q.0.00 6_45-07_PEv1_MO_ARQ+EQFixo_4-2-2011 6" xfId="20412"/>
    <cellStyle name="_014.102.ARQ.00.M-Q.0.00 7" xfId="532"/>
    <cellStyle name="_014.102.ARQ.00.M-Q.0.00 7 2" xfId="3446"/>
    <cellStyle name="_014.102.ARQ.00.M-Q.0.00 7 3" xfId="8786"/>
    <cellStyle name="_014.102.ARQ.00.M-Q.0.00 7 4" xfId="10615"/>
    <cellStyle name="_014.102.ARQ.00.M-Q.0.00 7 5" xfId="13906"/>
    <cellStyle name="_014.102.ARQ.00.M-Q.0.00 7 6" xfId="17158"/>
    <cellStyle name="_014.102.ARQ.00.M-Q.0.00 7 7" xfId="20409"/>
    <cellStyle name="_014.102.ARQ.00.M-Q.0.00 7_45-07_PEv1_MO_ARQ+EQFixo_4-2-2011" xfId="5883"/>
    <cellStyle name="_014.102.ARQ.00.M-Q.0.00 7_45-07_PEv1_MO_ARQ+EQFixo_4-2-2011 2" xfId="8787"/>
    <cellStyle name="_014.102.ARQ.00.M-Q.0.00 7_45-07_PEv1_MO_ARQ+EQFixo_4-2-2011 3" xfId="10195"/>
    <cellStyle name="_014.102.ARQ.00.M-Q.0.00 7_45-07_PEv1_MO_ARQ+EQFixo_4-2-2011 4" xfId="13891"/>
    <cellStyle name="_014.102.ARQ.00.M-Q.0.00 7_45-07_PEv1_MO_ARQ+EQFixo_4-2-2011 5" xfId="17143"/>
    <cellStyle name="_014.102.ARQ.00.M-Q.0.00 7_45-07_PEv1_MO_ARQ+EQFixo_4-2-2011 6" xfId="20394"/>
    <cellStyle name="_014.102.ARQ.00.M-Q.0.00 8" xfId="533"/>
    <cellStyle name="_014.102.ARQ.00.M-Q.0.00 8 2" xfId="3447"/>
    <cellStyle name="_014.102.ARQ.00.M-Q.0.00 8 3" xfId="8788"/>
    <cellStyle name="_014.102.ARQ.00.M-Q.0.00 8 4" xfId="10192"/>
    <cellStyle name="_014.102.ARQ.00.M-Q.0.00 8 5" xfId="13888"/>
    <cellStyle name="_014.102.ARQ.00.M-Q.0.00 8 6" xfId="17140"/>
    <cellStyle name="_014.102.ARQ.00.M-Q.0.00 8 7" xfId="20391"/>
    <cellStyle name="_014.102.ARQ.00.M-Q.0.00 8_45-07_PEv1_MO_ARQ+EQFixo_4-2-2011" xfId="5884"/>
    <cellStyle name="_014.102.ARQ.00.M-Q.0.00 8_45-07_PEv1_MO_ARQ+EQFixo_4-2-2011 2" xfId="8789"/>
    <cellStyle name="_014.102.ARQ.00.M-Q.0.00 8_45-07_PEv1_MO_ARQ+EQFixo_4-2-2011 3" xfId="10189"/>
    <cellStyle name="_014.102.ARQ.00.M-Q.0.00 8_45-07_PEv1_MO_ARQ+EQFixo_4-2-2011 4" xfId="13873"/>
    <cellStyle name="_014.102.ARQ.00.M-Q.0.00 8_45-07_PEv1_MO_ARQ+EQFixo_4-2-2011 5" xfId="17125"/>
    <cellStyle name="_014.102.ARQ.00.M-Q.0.00 8_45-07_PEv1_MO_ARQ+EQFixo_4-2-2011 6" xfId="20376"/>
    <cellStyle name="_014.102.ARQ.00.M-Q.0.00 9" xfId="534"/>
    <cellStyle name="_014.102.ARQ.00.M-Q.0.00 9 2" xfId="3448"/>
    <cellStyle name="_014.102.ARQ.00.M-Q.0.00 9 3" xfId="8790"/>
    <cellStyle name="_014.102.ARQ.00.M-Q.0.00 9 4" xfId="10186"/>
    <cellStyle name="_014.102.ARQ.00.M-Q.0.00 9 5" xfId="13870"/>
    <cellStyle name="_014.102.ARQ.00.M-Q.0.00 9 6" xfId="17122"/>
    <cellStyle name="_014.102.ARQ.00.M-Q.0.00 9 7" xfId="20373"/>
    <cellStyle name="_014.102.ARQ.00.M-Q.0.00 9_45-07_PEv1_MO_ARQ+EQFixo_4-2-2011" xfId="5885"/>
    <cellStyle name="_014.102.ARQ.00.M-Q.0.00 9_45-07_PEv1_MO_ARQ+EQFixo_4-2-2011 2" xfId="8791"/>
    <cellStyle name="_014.102.ARQ.00.M-Q.0.00 9_45-07_PEv1_MO_ARQ+EQFixo_4-2-2011 3" xfId="10183"/>
    <cellStyle name="_014.102.ARQ.00.M-Q.0.00 9_45-07_PEv1_MO_ARQ+EQFixo_4-2-2011 4" xfId="13867"/>
    <cellStyle name="_014.102.ARQ.00.M-Q.0.00 9_45-07_PEv1_MO_ARQ+EQFixo_4-2-2011 5" xfId="17119"/>
    <cellStyle name="_014.102.ARQ.00.M-Q.0.00 9_45-07_PEv1_MO_ARQ+EQFixo_4-2-2011 6" xfId="20370"/>
    <cellStyle name="_014.102.ARQ.00.M-Q.0.00 faseI " xfId="20"/>
    <cellStyle name="_014.102.ARQ.00.M-Q.0.00 faseI  10" xfId="536"/>
    <cellStyle name="_014.102.ARQ.00.M-Q.0.00 faseI  10 2" xfId="3450"/>
    <cellStyle name="_014.102.ARQ.00.M-Q.0.00 faseI  10 3" xfId="8793"/>
    <cellStyle name="_014.102.ARQ.00.M-Q.0.00 faseI  10 4" xfId="9343"/>
    <cellStyle name="_014.102.ARQ.00.M-Q.0.00 faseI  10 5" xfId="13444"/>
    <cellStyle name="_014.102.ARQ.00.M-Q.0.00 faseI  10 6" xfId="16696"/>
    <cellStyle name="_014.102.ARQ.00.M-Q.0.00 faseI  10 7" xfId="19948"/>
    <cellStyle name="_014.102.ARQ.00.M-Q.0.00 faseI  10_45-07_PEv1_MO_ARQ+EQFixo_4-2-2011" xfId="5886"/>
    <cellStyle name="_014.102.ARQ.00.M-Q.0.00 faseI  10_45-07_PEv1_MO_ARQ+EQFixo_4-2-2011 2" xfId="8794"/>
    <cellStyle name="_014.102.ARQ.00.M-Q.0.00 faseI  10_45-07_PEv1_MO_ARQ+EQFixo_4-2-2011 3" xfId="8857"/>
    <cellStyle name="_014.102.ARQ.00.M-Q.0.00 faseI  10_45-07_PEv1_MO_ARQ+EQFixo_4-2-2011 4" xfId="13441"/>
    <cellStyle name="_014.102.ARQ.00.M-Q.0.00 faseI  10_45-07_PEv1_MO_ARQ+EQFixo_4-2-2011 5" xfId="16693"/>
    <cellStyle name="_014.102.ARQ.00.M-Q.0.00 faseI  10_45-07_PEv1_MO_ARQ+EQFixo_4-2-2011 6" xfId="19945"/>
    <cellStyle name="_014.102.ARQ.00.M-Q.0.00 faseI  11" xfId="537"/>
    <cellStyle name="_014.102.ARQ.00.M-Q.0.00 faseI  11 2" xfId="3451"/>
    <cellStyle name="_014.102.ARQ.00.M-Q.0.00 faseI  11 3" xfId="8795"/>
    <cellStyle name="_014.102.ARQ.00.M-Q.0.00 faseI  11 4" xfId="8853"/>
    <cellStyle name="_014.102.ARQ.00.M-Q.0.00 faseI  11 5" xfId="13438"/>
    <cellStyle name="_014.102.ARQ.00.M-Q.0.00 faseI  11 6" xfId="16690"/>
    <cellStyle name="_014.102.ARQ.00.M-Q.0.00 faseI  11 7" xfId="19942"/>
    <cellStyle name="_014.102.ARQ.00.M-Q.0.00 faseI  11_45-07_PEv1_MO_ARQ+EQFixo_4-2-2011" xfId="5887"/>
    <cellStyle name="_014.102.ARQ.00.M-Q.0.00 faseI  11_45-07_PEv1_MO_ARQ+EQFixo_4-2-2011 2" xfId="8796"/>
    <cellStyle name="_014.102.ARQ.00.M-Q.0.00 faseI  11_45-07_PEv1_MO_ARQ+EQFixo_4-2-2011 3" xfId="8825"/>
    <cellStyle name="_014.102.ARQ.00.M-Q.0.00 faseI  11_45-07_PEv1_MO_ARQ+EQFixo_4-2-2011 4" xfId="13435"/>
    <cellStyle name="_014.102.ARQ.00.M-Q.0.00 faseI  11_45-07_PEv1_MO_ARQ+EQFixo_4-2-2011 5" xfId="16687"/>
    <cellStyle name="_014.102.ARQ.00.M-Q.0.00 faseI  11_45-07_PEv1_MO_ARQ+EQFixo_4-2-2011 6" xfId="19939"/>
    <cellStyle name="_014.102.ARQ.00.M-Q.0.00 faseI  12" xfId="538"/>
    <cellStyle name="_014.102.ARQ.00.M-Q.0.00 faseI  12 2" xfId="3452"/>
    <cellStyle name="_014.102.ARQ.00.M-Q.0.00 faseI  12 3" xfId="8797"/>
    <cellStyle name="_014.102.ARQ.00.M-Q.0.00 faseI  12 4" xfId="8821"/>
    <cellStyle name="_014.102.ARQ.00.M-Q.0.00 faseI  12 5" xfId="13015"/>
    <cellStyle name="_014.102.ARQ.00.M-Q.0.00 faseI  12 6" xfId="16267"/>
    <cellStyle name="_014.102.ARQ.00.M-Q.0.00 faseI  12 7" xfId="19519"/>
    <cellStyle name="_014.102.ARQ.00.M-Q.0.00 faseI  12_45-07_PEv1_MO_ARQ+EQFixo_4-2-2011" xfId="5888"/>
    <cellStyle name="_014.102.ARQ.00.M-Q.0.00 faseI  12_45-07_PEv1_MO_ARQ+EQFixo_4-2-2011 2" xfId="8798"/>
    <cellStyle name="_014.102.ARQ.00.M-Q.0.00 faseI  12_45-07_PEv1_MO_ARQ+EQFixo_4-2-2011 3" xfId="8792"/>
    <cellStyle name="_014.102.ARQ.00.M-Q.0.00 faseI  12_45-07_PEv1_MO_ARQ+EQFixo_4-2-2011 4" xfId="12595"/>
    <cellStyle name="_014.102.ARQ.00.M-Q.0.00 faseI  12_45-07_PEv1_MO_ARQ+EQFixo_4-2-2011 5" xfId="15847"/>
    <cellStyle name="_014.102.ARQ.00.M-Q.0.00 faseI  12_45-07_PEv1_MO_ARQ+EQFixo_4-2-2011 6" xfId="19099"/>
    <cellStyle name="_014.102.ARQ.00.M-Q.0.00 faseI  13" xfId="539"/>
    <cellStyle name="_014.102.ARQ.00.M-Q.0.00 faseI  13 2" xfId="3453"/>
    <cellStyle name="_014.102.ARQ.00.M-Q.0.00 faseI  13 3" xfId="8799"/>
    <cellStyle name="_014.102.ARQ.00.M-Q.0.00 faseI  13 4" xfId="8765"/>
    <cellStyle name="_014.102.ARQ.00.M-Q.0.00 faseI  13 5" xfId="12109"/>
    <cellStyle name="_014.102.ARQ.00.M-Q.0.00 faseI  13 6" xfId="15361"/>
    <cellStyle name="_014.102.ARQ.00.M-Q.0.00 faseI  13 7" xfId="18613"/>
    <cellStyle name="_014.102.ARQ.00.M-Q.0.00 faseI  13_45-07_PEv1_MO_ARQ+EQFixo_4-2-2011" xfId="5889"/>
    <cellStyle name="_014.102.ARQ.00.M-Q.0.00 faseI  13_45-07_PEv1_MO_ARQ+EQFixo_4-2-2011 2" xfId="8800"/>
    <cellStyle name="_014.102.ARQ.00.M-Q.0.00 faseI  13_45-07_PEv1_MO_ARQ+EQFixo_4-2-2011 3" xfId="8737"/>
    <cellStyle name="_014.102.ARQ.00.M-Q.0.00 faseI  13_45-07_PEv1_MO_ARQ+EQFixo_4-2-2011 4" xfId="12105"/>
    <cellStyle name="_014.102.ARQ.00.M-Q.0.00 faseI  13_45-07_PEv1_MO_ARQ+EQFixo_4-2-2011 5" xfId="15357"/>
    <cellStyle name="_014.102.ARQ.00.M-Q.0.00 faseI  13_45-07_PEv1_MO_ARQ+EQFixo_4-2-2011 6" xfId="18609"/>
    <cellStyle name="_014.102.ARQ.00.M-Q.0.00 faseI  14" xfId="535"/>
    <cellStyle name="_014.102.ARQ.00.M-Q.0.00 faseI  14 2" xfId="3449"/>
    <cellStyle name="_014.102.ARQ.00.M-Q.0.00 faseI  14 3" xfId="8801"/>
    <cellStyle name="_014.102.ARQ.00.M-Q.0.00 faseI  14 4" xfId="8709"/>
    <cellStyle name="_014.102.ARQ.00.M-Q.0.00 faseI  14 5" xfId="12077"/>
    <cellStyle name="_014.102.ARQ.00.M-Q.0.00 faseI  14 6" xfId="15329"/>
    <cellStyle name="_014.102.ARQ.00.M-Q.0.00 faseI  14 7" xfId="18581"/>
    <cellStyle name="_014.102.ARQ.00.M-Q.0.00 faseI  14_45-07_PEv1_MO_ARQ+EQFixo_4-2-2011" xfId="5890"/>
    <cellStyle name="_014.102.ARQ.00.M-Q.0.00 faseI  14_45-07_PEv1_MO_ARQ+EQFixo_4-2-2011 2" xfId="8802"/>
    <cellStyle name="_014.102.ARQ.00.M-Q.0.00 faseI  14_45-07_PEv1_MO_ARQ+EQFixo_4-2-2011 3" xfId="8681"/>
    <cellStyle name="_014.102.ARQ.00.M-Q.0.00 faseI  14_45-07_PEv1_MO_ARQ+EQFixo_4-2-2011 4" xfId="12073"/>
    <cellStyle name="_014.102.ARQ.00.M-Q.0.00 faseI  14_45-07_PEv1_MO_ARQ+EQFixo_4-2-2011 5" xfId="15325"/>
    <cellStyle name="_014.102.ARQ.00.M-Q.0.00 faseI  14_45-07_PEv1_MO_ARQ+EQFixo_4-2-2011 6" xfId="18577"/>
    <cellStyle name="_014.102.ARQ.00.M-Q.0.00 faseI  15" xfId="6251"/>
    <cellStyle name="_014.102.ARQ.00.M-Q.0.00 faseI  16" xfId="7240"/>
    <cellStyle name="_014.102.ARQ.00.M-Q.0.00 faseI  17" xfId="7788"/>
    <cellStyle name="_014.102.ARQ.00.M-Q.0.00 faseI  18" xfId="7220"/>
    <cellStyle name="_014.102.ARQ.00.M-Q.0.00 faseI  19" xfId="7720"/>
    <cellStyle name="_014.102.ARQ.00.M-Q.0.00 faseI  2" xfId="540"/>
    <cellStyle name="_014.102.ARQ.00.M-Q.0.00 faseI  2 2" xfId="3454"/>
    <cellStyle name="_014.102.ARQ.00.M-Q.0.00 faseI  2 3" xfId="8803"/>
    <cellStyle name="_014.102.ARQ.00.M-Q.0.00 faseI  2 4" xfId="12055"/>
    <cellStyle name="_014.102.ARQ.00.M-Q.0.00 faseI  2 5" xfId="9763"/>
    <cellStyle name="_014.102.ARQ.00.M-Q.0.00 faseI  2 6" xfId="13447"/>
    <cellStyle name="_014.102.ARQ.00.M-Q.0.00 faseI  2 7" xfId="16699"/>
    <cellStyle name="_014.102.ARQ.00.M-Q.0.00 faseI  2_45-07_PEv1_MO_ARQ+EQFixo_4-2-2011" xfId="5891"/>
    <cellStyle name="_014.102.ARQ.00.M-Q.0.00 faseI  2_45-07_PEv1_MO_ARQ+EQFixo_4-2-2011 2" xfId="8804"/>
    <cellStyle name="_014.102.ARQ.00.M-Q.0.00 faseI  2_45-07_PEv1_MO_ARQ+EQFixo_4-2-2011 3" xfId="12056"/>
    <cellStyle name="_014.102.ARQ.00.M-Q.0.00 faseI  2_45-07_PEv1_MO_ARQ+EQFixo_4-2-2011 4" xfId="11257"/>
    <cellStyle name="_014.102.ARQ.00.M-Q.0.00 faseI  2_45-07_PEv1_MO_ARQ+EQFixo_4-2-2011 5" xfId="14514"/>
    <cellStyle name="_014.102.ARQ.00.M-Q.0.00 faseI  2_45-07_PEv1_MO_ARQ+EQFixo_4-2-2011 6" xfId="17766"/>
    <cellStyle name="_014.102.ARQ.00.M-Q.0.00 faseI  20" xfId="7903"/>
    <cellStyle name="_014.102.ARQ.00.M-Q.0.00 faseI  21" xfId="7727"/>
    <cellStyle name="_014.102.ARQ.00.M-Q.0.00 faseI  22" xfId="7241"/>
    <cellStyle name="_014.102.ARQ.00.M-Q.0.00 faseI  23" xfId="8069"/>
    <cellStyle name="_014.102.ARQ.00.M-Q.0.00 faseI  24" xfId="7224"/>
    <cellStyle name="_014.102.ARQ.00.M-Q.0.00 faseI  25" xfId="8079"/>
    <cellStyle name="_014.102.ARQ.00.M-Q.0.00 faseI  26" xfId="8082"/>
    <cellStyle name="_014.102.ARQ.00.M-Q.0.00 faseI  27" xfId="8110"/>
    <cellStyle name="_014.102.ARQ.00.M-Q.0.00 faseI  28" xfId="8197"/>
    <cellStyle name="_014.102.ARQ.00.M-Q.0.00 faseI  29" xfId="8162"/>
    <cellStyle name="_014.102.ARQ.00.M-Q.0.00 faseI  3" xfId="541"/>
    <cellStyle name="_014.102.ARQ.00.M-Q.0.00 faseI  3 2" xfId="3455"/>
    <cellStyle name="_014.102.ARQ.00.M-Q.0.00 faseI  3 3" xfId="8805"/>
    <cellStyle name="_014.102.ARQ.00.M-Q.0.00 faseI  3 4" xfId="12057"/>
    <cellStyle name="_014.102.ARQ.00.M-Q.0.00 faseI  3 5" xfId="11298"/>
    <cellStyle name="_014.102.ARQ.00.M-Q.0.00 faseI  3 6" xfId="14555"/>
    <cellStyle name="_014.102.ARQ.00.M-Q.0.00 faseI  3 7" xfId="17807"/>
    <cellStyle name="_014.102.ARQ.00.M-Q.0.00 faseI  3_45-07_PEv1_MO_ARQ+EQFixo_4-2-2011" xfId="5892"/>
    <cellStyle name="_014.102.ARQ.00.M-Q.0.00 faseI  3_45-07_PEv1_MO_ARQ+EQFixo_4-2-2011 2" xfId="8806"/>
    <cellStyle name="_014.102.ARQ.00.M-Q.0.00 faseI  3_45-07_PEv1_MO_ARQ+EQFixo_4-2-2011 3" xfId="12058"/>
    <cellStyle name="_014.102.ARQ.00.M-Q.0.00 faseI  3_45-07_PEv1_MO_ARQ+EQFixo_4-2-2011 4" xfId="11713"/>
    <cellStyle name="_014.102.ARQ.00.M-Q.0.00 faseI  3_45-07_PEv1_MO_ARQ+EQFixo_4-2-2011 5" xfId="14971"/>
    <cellStyle name="_014.102.ARQ.00.M-Q.0.00 faseI  3_45-07_PEv1_MO_ARQ+EQFixo_4-2-2011 6" xfId="18223"/>
    <cellStyle name="_014.102.ARQ.00.M-Q.0.00 faseI  30" xfId="8398"/>
    <cellStyle name="_014.102.ARQ.00.M-Q.0.00 faseI  31" xfId="8522"/>
    <cellStyle name="_014.102.ARQ.00.M-Q.0.00 faseI  32" xfId="8555"/>
    <cellStyle name="_014.102.ARQ.00.M-Q.0.00 faseI  33" xfId="8373"/>
    <cellStyle name="_014.102.ARQ.00.M-Q.0.00 faseI  4" xfId="542"/>
    <cellStyle name="_014.102.ARQ.00.M-Q.0.00 faseI  4 2" xfId="3456"/>
    <cellStyle name="_014.102.ARQ.00.M-Q.0.00 faseI  4 3" xfId="8807"/>
    <cellStyle name="_014.102.ARQ.00.M-Q.0.00 faseI  4 4" xfId="12059"/>
    <cellStyle name="_014.102.ARQ.00.M-Q.0.00 faseI  4 5" xfId="12024"/>
    <cellStyle name="_014.102.ARQ.00.M-Q.0.00 faseI  4 6" xfId="15281"/>
    <cellStyle name="_014.102.ARQ.00.M-Q.0.00 faseI  4 7" xfId="18533"/>
    <cellStyle name="_014.102.ARQ.00.M-Q.0.00 faseI  4_45-07_PEv1_MO_ARQ+EQFixo_4-2-2011" xfId="5893"/>
    <cellStyle name="_014.102.ARQ.00.M-Q.0.00 faseI  4_45-07_PEv1_MO_ARQ+EQFixo_4-2-2011 2" xfId="8808"/>
    <cellStyle name="_014.102.ARQ.00.M-Q.0.00 faseI  4_45-07_PEv1_MO_ARQ+EQFixo_4-2-2011 3" xfId="12060"/>
    <cellStyle name="_014.102.ARQ.00.M-Q.0.00 faseI  4_45-07_PEv1_MO_ARQ+EQFixo_4-2-2011 4" xfId="15312"/>
    <cellStyle name="_014.102.ARQ.00.M-Q.0.00 faseI  4_45-07_PEv1_MO_ARQ+EQFixo_4-2-2011 5" xfId="18564"/>
    <cellStyle name="_014.102.ARQ.00.M-Q.0.00 faseI  4_45-07_PEv1_MO_ARQ+EQFixo_4-2-2011 6" xfId="21813"/>
    <cellStyle name="_014.102.ARQ.00.M-Q.0.00 faseI  5" xfId="543"/>
    <cellStyle name="_014.102.ARQ.00.M-Q.0.00 faseI  5 2" xfId="3457"/>
    <cellStyle name="_014.102.ARQ.00.M-Q.0.00 faseI  5 3" xfId="8809"/>
    <cellStyle name="_014.102.ARQ.00.M-Q.0.00 faseI  5 4" xfId="12061"/>
    <cellStyle name="_014.102.ARQ.00.M-Q.0.00 faseI  5 5" xfId="15313"/>
    <cellStyle name="_014.102.ARQ.00.M-Q.0.00 faseI  5 6" xfId="18565"/>
    <cellStyle name="_014.102.ARQ.00.M-Q.0.00 faseI  5 7" xfId="21814"/>
    <cellStyle name="_014.102.ARQ.00.M-Q.0.00 faseI  5_45-07_PEv1_MO_ARQ+EQFixo_4-2-2011" xfId="5894"/>
    <cellStyle name="_014.102.ARQ.00.M-Q.0.00 faseI  5_45-07_PEv1_MO_ARQ+EQFixo_4-2-2011 2" xfId="8810"/>
    <cellStyle name="_014.102.ARQ.00.M-Q.0.00 faseI  5_45-07_PEv1_MO_ARQ+EQFixo_4-2-2011 3" xfId="12062"/>
    <cellStyle name="_014.102.ARQ.00.M-Q.0.00 faseI  5_45-07_PEv1_MO_ARQ+EQFixo_4-2-2011 4" xfId="15314"/>
    <cellStyle name="_014.102.ARQ.00.M-Q.0.00 faseI  5_45-07_PEv1_MO_ARQ+EQFixo_4-2-2011 5" xfId="18566"/>
    <cellStyle name="_014.102.ARQ.00.M-Q.0.00 faseI  5_45-07_PEv1_MO_ARQ+EQFixo_4-2-2011 6" xfId="21815"/>
    <cellStyle name="_014.102.ARQ.00.M-Q.0.00 faseI  6" xfId="544"/>
    <cellStyle name="_014.102.ARQ.00.M-Q.0.00 faseI  6 2" xfId="3458"/>
    <cellStyle name="_014.102.ARQ.00.M-Q.0.00 faseI  6 3" xfId="8811"/>
    <cellStyle name="_014.102.ARQ.00.M-Q.0.00 faseI  6 4" xfId="12063"/>
    <cellStyle name="_014.102.ARQ.00.M-Q.0.00 faseI  6 5" xfId="15315"/>
    <cellStyle name="_014.102.ARQ.00.M-Q.0.00 faseI  6 6" xfId="18567"/>
    <cellStyle name="_014.102.ARQ.00.M-Q.0.00 faseI  6 7" xfId="21816"/>
    <cellStyle name="_014.102.ARQ.00.M-Q.0.00 faseI  6_45-07_PEv1_MO_ARQ+EQFixo_4-2-2011" xfId="5895"/>
    <cellStyle name="_014.102.ARQ.00.M-Q.0.00 faseI  6_45-07_PEv1_MO_ARQ+EQFixo_4-2-2011 2" xfId="8812"/>
    <cellStyle name="_014.102.ARQ.00.M-Q.0.00 faseI  6_45-07_PEv1_MO_ARQ+EQFixo_4-2-2011 3" xfId="12064"/>
    <cellStyle name="_014.102.ARQ.00.M-Q.0.00 faseI  6_45-07_PEv1_MO_ARQ+EQFixo_4-2-2011 4" xfId="15316"/>
    <cellStyle name="_014.102.ARQ.00.M-Q.0.00 faseI  6_45-07_PEv1_MO_ARQ+EQFixo_4-2-2011 5" xfId="18568"/>
    <cellStyle name="_014.102.ARQ.00.M-Q.0.00 faseI  6_45-07_PEv1_MO_ARQ+EQFixo_4-2-2011 6" xfId="21817"/>
    <cellStyle name="_014.102.ARQ.00.M-Q.0.00 faseI  7" xfId="545"/>
    <cellStyle name="_014.102.ARQ.00.M-Q.0.00 faseI  7 2" xfId="3459"/>
    <cellStyle name="_014.102.ARQ.00.M-Q.0.00 faseI  7 3" xfId="8813"/>
    <cellStyle name="_014.102.ARQ.00.M-Q.0.00 faseI  7 4" xfId="12065"/>
    <cellStyle name="_014.102.ARQ.00.M-Q.0.00 faseI  7 5" xfId="15317"/>
    <cellStyle name="_014.102.ARQ.00.M-Q.0.00 faseI  7 6" xfId="18569"/>
    <cellStyle name="_014.102.ARQ.00.M-Q.0.00 faseI  7 7" xfId="21818"/>
    <cellStyle name="_014.102.ARQ.00.M-Q.0.00 faseI  7_45-07_PEv1_MO_ARQ+EQFixo_4-2-2011" xfId="5896"/>
    <cellStyle name="_014.102.ARQ.00.M-Q.0.00 faseI  7_45-07_PEv1_MO_ARQ+EQFixo_4-2-2011 2" xfId="8814"/>
    <cellStyle name="_014.102.ARQ.00.M-Q.0.00 faseI  7_45-07_PEv1_MO_ARQ+EQFixo_4-2-2011 3" xfId="12066"/>
    <cellStyle name="_014.102.ARQ.00.M-Q.0.00 faseI  7_45-07_PEv1_MO_ARQ+EQFixo_4-2-2011 4" xfId="15318"/>
    <cellStyle name="_014.102.ARQ.00.M-Q.0.00 faseI  7_45-07_PEv1_MO_ARQ+EQFixo_4-2-2011 5" xfId="18570"/>
    <cellStyle name="_014.102.ARQ.00.M-Q.0.00 faseI  7_45-07_PEv1_MO_ARQ+EQFixo_4-2-2011 6" xfId="21819"/>
    <cellStyle name="_014.102.ARQ.00.M-Q.0.00 faseI  8" xfId="546"/>
    <cellStyle name="_014.102.ARQ.00.M-Q.0.00 faseI  8 2" xfId="3460"/>
    <cellStyle name="_014.102.ARQ.00.M-Q.0.00 faseI  8 3" xfId="8815"/>
    <cellStyle name="_014.102.ARQ.00.M-Q.0.00 faseI  8 4" xfId="12067"/>
    <cellStyle name="_014.102.ARQ.00.M-Q.0.00 faseI  8 5" xfId="15319"/>
    <cellStyle name="_014.102.ARQ.00.M-Q.0.00 faseI  8 6" xfId="18571"/>
    <cellStyle name="_014.102.ARQ.00.M-Q.0.00 faseI  8 7" xfId="21820"/>
    <cellStyle name="_014.102.ARQ.00.M-Q.0.00 faseI  8_45-07_PEv1_MO_ARQ+EQFixo_4-2-2011" xfId="5897"/>
    <cellStyle name="_014.102.ARQ.00.M-Q.0.00 faseI  8_45-07_PEv1_MO_ARQ+EQFixo_4-2-2011 2" xfId="8816"/>
    <cellStyle name="_014.102.ARQ.00.M-Q.0.00 faseI  8_45-07_PEv1_MO_ARQ+EQFixo_4-2-2011 3" xfId="12068"/>
    <cellStyle name="_014.102.ARQ.00.M-Q.0.00 faseI  8_45-07_PEv1_MO_ARQ+EQFixo_4-2-2011 4" xfId="15320"/>
    <cellStyle name="_014.102.ARQ.00.M-Q.0.00 faseI  8_45-07_PEv1_MO_ARQ+EQFixo_4-2-2011 5" xfId="18572"/>
    <cellStyle name="_014.102.ARQ.00.M-Q.0.00 faseI  8_45-07_PEv1_MO_ARQ+EQFixo_4-2-2011 6" xfId="21821"/>
    <cellStyle name="_014.102.ARQ.00.M-Q.0.00 faseI  9" xfId="547"/>
    <cellStyle name="_014.102.ARQ.00.M-Q.0.00 faseI  9 2" xfId="3461"/>
    <cellStyle name="_014.102.ARQ.00.M-Q.0.00 faseI  9 3" xfId="8817"/>
    <cellStyle name="_014.102.ARQ.00.M-Q.0.00 faseI  9 4" xfId="12069"/>
    <cellStyle name="_014.102.ARQ.00.M-Q.0.00 faseI  9 5" xfId="15321"/>
    <cellStyle name="_014.102.ARQ.00.M-Q.0.00 faseI  9 6" xfId="18573"/>
    <cellStyle name="_014.102.ARQ.00.M-Q.0.00 faseI  9 7" xfId="21822"/>
    <cellStyle name="_014.102.ARQ.00.M-Q.0.00 faseI  9_45-07_PEv1_MO_ARQ+EQFixo_4-2-2011" xfId="5898"/>
    <cellStyle name="_014.102.ARQ.00.M-Q.0.00 faseI  9_45-07_PEv1_MO_ARQ+EQFixo_4-2-2011 2" xfId="8818"/>
    <cellStyle name="_014.102.ARQ.00.M-Q.0.00 faseI  9_45-07_PEv1_MO_ARQ+EQFixo_4-2-2011 3" xfId="12070"/>
    <cellStyle name="_014.102.ARQ.00.M-Q.0.00 faseI  9_45-07_PEv1_MO_ARQ+EQFixo_4-2-2011 4" xfId="15322"/>
    <cellStyle name="_014.102.ARQ.00.M-Q.0.00 faseI  9_45-07_PEv1_MO_ARQ+EQFixo_4-2-2011 5" xfId="18574"/>
    <cellStyle name="_014.102.ARQ.00.M-Q.0.00 faseI  9_45-07_PEv1_MO_ARQ+EQFixo_4-2-2011 6" xfId="21823"/>
    <cellStyle name="_014.102.ARQ.00.M-Q.0.00 faseI _ARTICULADO" xfId="5899"/>
    <cellStyle name="_014.102.ARQ.00.M-Q.0.00 faseI _ARTICULADO 2" xfId="8819"/>
    <cellStyle name="_014.102.ARQ.00.M-Q.0.00 faseI _ARTICULADO 3" xfId="12071"/>
    <cellStyle name="_014.102.ARQ.00.M-Q.0.00 faseI _ARTICULADO 4" xfId="15323"/>
    <cellStyle name="_014.102.ARQ.00.M-Q.0.00 faseI _ARTICULADO 5" xfId="18575"/>
    <cellStyle name="_014.102.ARQ.00.M-Q.0.00 faseI _ARTICULADO 6" xfId="21824"/>
    <cellStyle name="_014.102.ARQ.00.M-Q.0.00_ARTICULADO" xfId="5900"/>
    <cellStyle name="_014.102.ARQ.00.M-Q.0.00_ARTICULADO 2" xfId="8820"/>
    <cellStyle name="_014.102.ARQ.00.M-Q.0.00_ARTICULADO 3" xfId="12072"/>
    <cellStyle name="_014.102.ARQ.00.M-Q.0.00_ARTICULADO 4" xfId="15324"/>
    <cellStyle name="_014.102.ARQ.00.M-Q.0.00_ARTICULADO 5" xfId="18576"/>
    <cellStyle name="_014.102.ARQ.00.M-Q.0.00_ARTICULADO 6" xfId="21825"/>
    <cellStyle name="_014.122.ARQ.00.M-O.0.00" xfId="21"/>
    <cellStyle name="_014.122.ARQ.00.M-O.0.00 10" xfId="7244"/>
    <cellStyle name="_014.122.ARQ.00.M-O.0.00 11" xfId="8068"/>
    <cellStyle name="_014.122.ARQ.00.M-O.0.00 12" xfId="7231"/>
    <cellStyle name="_014.122.ARQ.00.M-O.0.00 13" xfId="8075"/>
    <cellStyle name="_014.122.ARQ.00.M-O.0.00 14" xfId="7225"/>
    <cellStyle name="_014.122.ARQ.00.M-O.0.00 15" xfId="8111"/>
    <cellStyle name="_014.122.ARQ.00.M-O.0.00 16" xfId="8196"/>
    <cellStyle name="_014.122.ARQ.00.M-O.0.00 17" xfId="8434"/>
    <cellStyle name="_014.122.ARQ.00.M-O.0.00 18" xfId="8312"/>
    <cellStyle name="_014.122.ARQ.00.M-O.0.00 19" xfId="8502"/>
    <cellStyle name="_014.122.ARQ.00.M-O.0.00 2" xfId="2985"/>
    <cellStyle name="_014.122.ARQ.00.M-O.0.00 2 2" xfId="5818"/>
    <cellStyle name="_014.122.ARQ.00.M-O.0.00 2 3" xfId="8822"/>
    <cellStyle name="_014.122.ARQ.00.M-O.0.00 2 4" xfId="12074"/>
    <cellStyle name="_014.122.ARQ.00.M-O.0.00 2 5" xfId="15326"/>
    <cellStyle name="_014.122.ARQ.00.M-O.0.00 2 6" xfId="18578"/>
    <cellStyle name="_014.122.ARQ.00.M-O.0.00 2 7" xfId="21826"/>
    <cellStyle name="_014.122.ARQ.00.M-O.0.00 2_45-07_PEv1_MO_ARQ+EQFixo_4-2-2011" xfId="5901"/>
    <cellStyle name="_014.122.ARQ.00.M-O.0.00 2_45-07_PEv1_MO_ARQ+EQFixo_4-2-2011 2" xfId="8823"/>
    <cellStyle name="_014.122.ARQ.00.M-O.0.00 2_45-07_PEv1_MO_ARQ+EQFixo_4-2-2011 3" xfId="12075"/>
    <cellStyle name="_014.122.ARQ.00.M-O.0.00 2_45-07_PEv1_MO_ARQ+EQFixo_4-2-2011 4" xfId="15327"/>
    <cellStyle name="_014.122.ARQ.00.M-O.0.00 2_45-07_PEv1_MO_ARQ+EQFixo_4-2-2011 5" xfId="18579"/>
    <cellStyle name="_014.122.ARQ.00.M-O.0.00 2_45-07_PEv1_MO_ARQ+EQFixo_4-2-2011 6" xfId="21827"/>
    <cellStyle name="_014.122.ARQ.00.M-O.0.00 20" xfId="8290"/>
    <cellStyle name="_014.122.ARQ.00.M-O.0.00 21" xfId="8316"/>
    <cellStyle name="_014.122.ARQ.00.M-O.0.00 3" xfId="6252"/>
    <cellStyle name="_014.122.ARQ.00.M-O.0.00 4" xfId="7242"/>
    <cellStyle name="_014.122.ARQ.00.M-O.0.00 4 10" xfId="25279"/>
    <cellStyle name="_014.122.ARQ.00.M-O.0.00 4 11" xfId="25290"/>
    <cellStyle name="_014.122.ARQ.00.M-O.0.00 4 12" xfId="25344"/>
    <cellStyle name="_014.122.ARQ.00.M-O.0.00 4 13" xfId="25427"/>
    <cellStyle name="_014.122.ARQ.00.M-O.0.00 4 14" xfId="25297"/>
    <cellStyle name="_014.122.ARQ.00.M-O.0.00 4 15" xfId="25234"/>
    <cellStyle name="_014.122.ARQ.00.M-O.0.00 4 16" xfId="25438"/>
    <cellStyle name="_014.122.ARQ.00.M-O.0.00 4 2" xfId="24997"/>
    <cellStyle name="_014.122.ARQ.00.M-O.0.00 4 2 10" xfId="25523"/>
    <cellStyle name="_014.122.ARQ.00.M-O.0.00 4 2 11" xfId="25484"/>
    <cellStyle name="_014.122.ARQ.00.M-O.0.00 4 2 12" xfId="25480"/>
    <cellStyle name="_014.122.ARQ.00.M-O.0.00 4 2 13" xfId="25475"/>
    <cellStyle name="_014.122.ARQ.00.M-O.0.00 4 2 14" xfId="25457"/>
    <cellStyle name="_014.122.ARQ.00.M-O.0.00 4 2 15" xfId="25502"/>
    <cellStyle name="_014.122.ARQ.00.M-O.0.00 4 2 16" xfId="25494"/>
    <cellStyle name="_014.122.ARQ.00.M-O.0.00 4 2 17" xfId="25522"/>
    <cellStyle name="_014.122.ARQ.00.M-O.0.00 4 2 18" xfId="25479"/>
    <cellStyle name="_014.122.ARQ.00.M-O.0.00 4 2 19" xfId="25454"/>
    <cellStyle name="_014.122.ARQ.00.M-O.0.00 4 2 2" xfId="25029"/>
    <cellStyle name="_014.122.ARQ.00.M-O.0.00 4 2 20" xfId="25583"/>
    <cellStyle name="_014.122.ARQ.00.M-O.0.00 4 2 21" xfId="25595"/>
    <cellStyle name="_014.122.ARQ.00.M-O.0.00 4 2 22" xfId="25554"/>
    <cellStyle name="_014.122.ARQ.00.M-O.0.00 4 2 23" xfId="25746"/>
    <cellStyle name="_014.122.ARQ.00.M-O.0.00 4 2 24" xfId="25580"/>
    <cellStyle name="_014.122.ARQ.00.M-O.0.00 4 2 3" xfId="25009"/>
    <cellStyle name="_014.122.ARQ.00.M-O.0.00 4 2 4" xfId="25043"/>
    <cellStyle name="_014.122.ARQ.00.M-O.0.00 4 2 5" xfId="25026"/>
    <cellStyle name="_014.122.ARQ.00.M-O.0.00 4 2 6" xfId="25010"/>
    <cellStyle name="_014.122.ARQ.00.M-O.0.00 4 2 7" xfId="25019"/>
    <cellStyle name="_014.122.ARQ.00.M-O.0.00 4 2 8" xfId="25027"/>
    <cellStyle name="_014.122.ARQ.00.M-O.0.00 4 2 9" xfId="25197"/>
    <cellStyle name="_014.122.ARQ.00.M-O.0.00 4 3" xfId="25287"/>
    <cellStyle name="_014.122.ARQ.00.M-O.0.00 4 4" xfId="25409"/>
    <cellStyle name="_014.122.ARQ.00.M-O.0.00 4 5" xfId="25303"/>
    <cellStyle name="_014.122.ARQ.00.M-O.0.00 4 6" xfId="25278"/>
    <cellStyle name="_014.122.ARQ.00.M-O.0.00 4 7" xfId="25280"/>
    <cellStyle name="_014.122.ARQ.00.M-O.0.00 4 8" xfId="25283"/>
    <cellStyle name="_014.122.ARQ.00.M-O.0.00 4 9" xfId="25276"/>
    <cellStyle name="_014.122.ARQ.00.M-O.0.00 5" xfId="7787"/>
    <cellStyle name="_014.122.ARQ.00.M-O.0.00 6" xfId="7221"/>
    <cellStyle name="_014.122.ARQ.00.M-O.0.00 7" xfId="7716"/>
    <cellStyle name="_014.122.ARQ.00.M-O.0.00 8" xfId="7902"/>
    <cellStyle name="_014.122.ARQ.00.M-O.0.00 9" xfId="7723"/>
    <cellStyle name="_014.122.ARQ.00.M-O.0.00_ARTICULADO" xfId="5902"/>
    <cellStyle name="_014.122.ARQ.00.M-O.0.00_ARTICULADO 2" xfId="8824"/>
    <cellStyle name="_014.122.ARQ.00.M-O.0.00_ARTICULADO 3" xfId="12076"/>
    <cellStyle name="_014.122.ARQ.00.M-O.0.00_ARTICULADO 4" xfId="15328"/>
    <cellStyle name="_014.122.ARQ.00.M-O.0.00_ARTICULADO 5" xfId="18580"/>
    <cellStyle name="_014.122.ARQ.00.M-O.0.00_ARTICULADO 6" xfId="21828"/>
    <cellStyle name="_014.122.ARQ.00.M-Q.0.00" xfId="22"/>
    <cellStyle name="_014.122.ARQ.00.M-Q.0.00 10" xfId="549"/>
    <cellStyle name="_014.122.ARQ.00.M-Q.0.00 10 2" xfId="3463"/>
    <cellStyle name="_014.122.ARQ.00.M-Q.0.00 10 3" xfId="8826"/>
    <cellStyle name="_014.122.ARQ.00.M-Q.0.00 10 4" xfId="12078"/>
    <cellStyle name="_014.122.ARQ.00.M-Q.0.00 10 5" xfId="15330"/>
    <cellStyle name="_014.122.ARQ.00.M-Q.0.00 10 6" xfId="18582"/>
    <cellStyle name="_014.122.ARQ.00.M-Q.0.00 10 7" xfId="21829"/>
    <cellStyle name="_014.122.ARQ.00.M-Q.0.00 10_45-07_PEv1_MO_ARQ+EQFixo_4-2-2011" xfId="5903"/>
    <cellStyle name="_014.122.ARQ.00.M-Q.0.00 10_45-07_PEv1_MO_ARQ+EQFixo_4-2-2011 2" xfId="8827"/>
    <cellStyle name="_014.122.ARQ.00.M-Q.0.00 10_45-07_PEv1_MO_ARQ+EQFixo_4-2-2011 3" xfId="12079"/>
    <cellStyle name="_014.122.ARQ.00.M-Q.0.00 10_45-07_PEv1_MO_ARQ+EQFixo_4-2-2011 4" xfId="15331"/>
    <cellStyle name="_014.122.ARQ.00.M-Q.0.00 10_45-07_PEv1_MO_ARQ+EQFixo_4-2-2011 5" xfId="18583"/>
    <cellStyle name="_014.122.ARQ.00.M-Q.0.00 10_45-07_PEv1_MO_ARQ+EQFixo_4-2-2011 6" xfId="21830"/>
    <cellStyle name="_014.122.ARQ.00.M-Q.0.00 11" xfId="550"/>
    <cellStyle name="_014.122.ARQ.00.M-Q.0.00 11 2" xfId="3464"/>
    <cellStyle name="_014.122.ARQ.00.M-Q.0.00 11 3" xfId="8828"/>
    <cellStyle name="_014.122.ARQ.00.M-Q.0.00 11 4" xfId="12080"/>
    <cellStyle name="_014.122.ARQ.00.M-Q.0.00 11 5" xfId="15332"/>
    <cellStyle name="_014.122.ARQ.00.M-Q.0.00 11 6" xfId="18584"/>
    <cellStyle name="_014.122.ARQ.00.M-Q.0.00 11 7" xfId="21831"/>
    <cellStyle name="_014.122.ARQ.00.M-Q.0.00 11_45-07_PEv1_MO_ARQ+EQFixo_4-2-2011" xfId="5904"/>
    <cellStyle name="_014.122.ARQ.00.M-Q.0.00 11_45-07_PEv1_MO_ARQ+EQFixo_4-2-2011 2" xfId="8829"/>
    <cellStyle name="_014.122.ARQ.00.M-Q.0.00 11_45-07_PEv1_MO_ARQ+EQFixo_4-2-2011 3" xfId="12081"/>
    <cellStyle name="_014.122.ARQ.00.M-Q.0.00 11_45-07_PEv1_MO_ARQ+EQFixo_4-2-2011 4" xfId="15333"/>
    <cellStyle name="_014.122.ARQ.00.M-Q.0.00 11_45-07_PEv1_MO_ARQ+EQFixo_4-2-2011 5" xfId="18585"/>
    <cellStyle name="_014.122.ARQ.00.M-Q.0.00 11_45-07_PEv1_MO_ARQ+EQFixo_4-2-2011 6" xfId="21832"/>
    <cellStyle name="_014.122.ARQ.00.M-Q.0.00 12" xfId="551"/>
    <cellStyle name="_014.122.ARQ.00.M-Q.0.00 12 2" xfId="3465"/>
    <cellStyle name="_014.122.ARQ.00.M-Q.0.00 12 3" xfId="8830"/>
    <cellStyle name="_014.122.ARQ.00.M-Q.0.00 12 4" xfId="12082"/>
    <cellStyle name="_014.122.ARQ.00.M-Q.0.00 12 5" xfId="15334"/>
    <cellStyle name="_014.122.ARQ.00.M-Q.0.00 12 6" xfId="18586"/>
    <cellStyle name="_014.122.ARQ.00.M-Q.0.00 12 7" xfId="21833"/>
    <cellStyle name="_014.122.ARQ.00.M-Q.0.00 12_45-07_PEv1_MO_ARQ+EQFixo_4-2-2011" xfId="5905"/>
    <cellStyle name="_014.122.ARQ.00.M-Q.0.00 12_45-07_PEv1_MO_ARQ+EQFixo_4-2-2011 2" xfId="8831"/>
    <cellStyle name="_014.122.ARQ.00.M-Q.0.00 12_45-07_PEv1_MO_ARQ+EQFixo_4-2-2011 3" xfId="12083"/>
    <cellStyle name="_014.122.ARQ.00.M-Q.0.00 12_45-07_PEv1_MO_ARQ+EQFixo_4-2-2011 4" xfId="15335"/>
    <cellStyle name="_014.122.ARQ.00.M-Q.0.00 12_45-07_PEv1_MO_ARQ+EQFixo_4-2-2011 5" xfId="18587"/>
    <cellStyle name="_014.122.ARQ.00.M-Q.0.00 12_45-07_PEv1_MO_ARQ+EQFixo_4-2-2011 6" xfId="21834"/>
    <cellStyle name="_014.122.ARQ.00.M-Q.0.00 13" xfId="552"/>
    <cellStyle name="_014.122.ARQ.00.M-Q.0.00 13 2" xfId="3466"/>
    <cellStyle name="_014.122.ARQ.00.M-Q.0.00 13 3" xfId="8832"/>
    <cellStyle name="_014.122.ARQ.00.M-Q.0.00 13 4" xfId="12084"/>
    <cellStyle name="_014.122.ARQ.00.M-Q.0.00 13 5" xfId="15336"/>
    <cellStyle name="_014.122.ARQ.00.M-Q.0.00 13 6" xfId="18588"/>
    <cellStyle name="_014.122.ARQ.00.M-Q.0.00 13 7" xfId="21835"/>
    <cellStyle name="_014.122.ARQ.00.M-Q.0.00 13_45-07_PEv1_MO_ARQ+EQFixo_4-2-2011" xfId="5906"/>
    <cellStyle name="_014.122.ARQ.00.M-Q.0.00 13_45-07_PEv1_MO_ARQ+EQFixo_4-2-2011 2" xfId="8833"/>
    <cellStyle name="_014.122.ARQ.00.M-Q.0.00 13_45-07_PEv1_MO_ARQ+EQFixo_4-2-2011 3" xfId="12085"/>
    <cellStyle name="_014.122.ARQ.00.M-Q.0.00 13_45-07_PEv1_MO_ARQ+EQFixo_4-2-2011 4" xfId="15337"/>
    <cellStyle name="_014.122.ARQ.00.M-Q.0.00 13_45-07_PEv1_MO_ARQ+EQFixo_4-2-2011 5" xfId="18589"/>
    <cellStyle name="_014.122.ARQ.00.M-Q.0.00 13_45-07_PEv1_MO_ARQ+EQFixo_4-2-2011 6" xfId="21836"/>
    <cellStyle name="_014.122.ARQ.00.M-Q.0.00 14" xfId="548"/>
    <cellStyle name="_014.122.ARQ.00.M-Q.0.00 14 2" xfId="3462"/>
    <cellStyle name="_014.122.ARQ.00.M-Q.0.00 14 3" xfId="8834"/>
    <cellStyle name="_014.122.ARQ.00.M-Q.0.00 14 4" xfId="12086"/>
    <cellStyle name="_014.122.ARQ.00.M-Q.0.00 14 5" xfId="15338"/>
    <cellStyle name="_014.122.ARQ.00.M-Q.0.00 14 6" xfId="18590"/>
    <cellStyle name="_014.122.ARQ.00.M-Q.0.00 14 7" xfId="21837"/>
    <cellStyle name="_014.122.ARQ.00.M-Q.0.00 14_45-07_PEv1_MO_ARQ+EQFixo_4-2-2011" xfId="5907"/>
    <cellStyle name="_014.122.ARQ.00.M-Q.0.00 14_45-07_PEv1_MO_ARQ+EQFixo_4-2-2011 2" xfId="8835"/>
    <cellStyle name="_014.122.ARQ.00.M-Q.0.00 14_45-07_PEv1_MO_ARQ+EQFixo_4-2-2011 3" xfId="12087"/>
    <cellStyle name="_014.122.ARQ.00.M-Q.0.00 14_45-07_PEv1_MO_ARQ+EQFixo_4-2-2011 4" xfId="15339"/>
    <cellStyle name="_014.122.ARQ.00.M-Q.0.00 14_45-07_PEv1_MO_ARQ+EQFixo_4-2-2011 5" xfId="18591"/>
    <cellStyle name="_014.122.ARQ.00.M-Q.0.00 14_45-07_PEv1_MO_ARQ+EQFixo_4-2-2011 6" xfId="21838"/>
    <cellStyle name="_014.122.ARQ.00.M-Q.0.00 15" xfId="7243"/>
    <cellStyle name="_014.122.ARQ.00.M-Q.0.00 16" xfId="7786"/>
    <cellStyle name="_014.122.ARQ.00.M-Q.0.00 17" xfId="7222"/>
    <cellStyle name="_014.122.ARQ.00.M-Q.0.00 18" xfId="7715"/>
    <cellStyle name="_014.122.ARQ.00.M-Q.0.00 19" xfId="7901"/>
    <cellStyle name="_014.122.ARQ.00.M-Q.0.00 2" xfId="553"/>
    <cellStyle name="_014.122.ARQ.00.M-Q.0.00 2 2" xfId="3467"/>
    <cellStyle name="_014.122.ARQ.00.M-Q.0.00 2 3" xfId="8836"/>
    <cellStyle name="_014.122.ARQ.00.M-Q.0.00 2 4" xfId="12088"/>
    <cellStyle name="_014.122.ARQ.00.M-Q.0.00 2 5" xfId="15340"/>
    <cellStyle name="_014.122.ARQ.00.M-Q.0.00 2 6" xfId="18592"/>
    <cellStyle name="_014.122.ARQ.00.M-Q.0.00 2 7" xfId="21839"/>
    <cellStyle name="_014.122.ARQ.00.M-Q.0.00 2_45-07_PEv1_MO_ARQ+EQFixo_4-2-2011" xfId="5908"/>
    <cellStyle name="_014.122.ARQ.00.M-Q.0.00 2_45-07_PEv1_MO_ARQ+EQFixo_4-2-2011 2" xfId="8837"/>
    <cellStyle name="_014.122.ARQ.00.M-Q.0.00 2_45-07_PEv1_MO_ARQ+EQFixo_4-2-2011 3" xfId="12089"/>
    <cellStyle name="_014.122.ARQ.00.M-Q.0.00 2_45-07_PEv1_MO_ARQ+EQFixo_4-2-2011 4" xfId="15341"/>
    <cellStyle name="_014.122.ARQ.00.M-Q.0.00 2_45-07_PEv1_MO_ARQ+EQFixo_4-2-2011 5" xfId="18593"/>
    <cellStyle name="_014.122.ARQ.00.M-Q.0.00 2_45-07_PEv1_MO_ARQ+EQFixo_4-2-2011 6" xfId="21840"/>
    <cellStyle name="_014.122.ARQ.00.M-Q.0.00 20" xfId="7722"/>
    <cellStyle name="_014.122.ARQ.00.M-Q.0.00 21" xfId="7247"/>
    <cellStyle name="_014.122.ARQ.00.M-Q.0.00 22" xfId="8067"/>
    <cellStyle name="_014.122.ARQ.00.M-Q.0.00 23" xfId="7233"/>
    <cellStyle name="_014.122.ARQ.00.M-Q.0.00 24" xfId="8073"/>
    <cellStyle name="_014.122.ARQ.00.M-Q.0.00 25" xfId="7229"/>
    <cellStyle name="_014.122.ARQ.00.M-Q.0.00 26" xfId="8112"/>
    <cellStyle name="_014.122.ARQ.00.M-Q.0.00 27" xfId="8195"/>
    <cellStyle name="_014.122.ARQ.00.M-Q.0.00 28" xfId="8370"/>
    <cellStyle name="_014.122.ARQ.00.M-Q.0.00 29" xfId="8448"/>
    <cellStyle name="_014.122.ARQ.00.M-Q.0.00 3" xfId="554"/>
    <cellStyle name="_014.122.ARQ.00.M-Q.0.00 3 2" xfId="3468"/>
    <cellStyle name="_014.122.ARQ.00.M-Q.0.00 3 3" xfId="8838"/>
    <cellStyle name="_014.122.ARQ.00.M-Q.0.00 3 4" xfId="12090"/>
    <cellStyle name="_014.122.ARQ.00.M-Q.0.00 3 5" xfId="15342"/>
    <cellStyle name="_014.122.ARQ.00.M-Q.0.00 3 6" xfId="18594"/>
    <cellStyle name="_014.122.ARQ.00.M-Q.0.00 3 7" xfId="21841"/>
    <cellStyle name="_014.122.ARQ.00.M-Q.0.00 3_45-07_PEv1_MO_ARQ+EQFixo_4-2-2011" xfId="5909"/>
    <cellStyle name="_014.122.ARQ.00.M-Q.0.00 3_45-07_PEv1_MO_ARQ+EQFixo_4-2-2011 2" xfId="8839"/>
    <cellStyle name="_014.122.ARQ.00.M-Q.0.00 3_45-07_PEv1_MO_ARQ+EQFixo_4-2-2011 3" xfId="12091"/>
    <cellStyle name="_014.122.ARQ.00.M-Q.0.00 3_45-07_PEv1_MO_ARQ+EQFixo_4-2-2011 4" xfId="15343"/>
    <cellStyle name="_014.122.ARQ.00.M-Q.0.00 3_45-07_PEv1_MO_ARQ+EQFixo_4-2-2011 5" xfId="18595"/>
    <cellStyle name="_014.122.ARQ.00.M-Q.0.00 3_45-07_PEv1_MO_ARQ+EQFixo_4-2-2011 6" xfId="21842"/>
    <cellStyle name="_014.122.ARQ.00.M-Q.0.00 30" xfId="8116"/>
    <cellStyle name="_014.122.ARQ.00.M-Q.0.00 31" xfId="8215"/>
    <cellStyle name="_014.122.ARQ.00.M-Q.0.00 32" xfId="8261"/>
    <cellStyle name="_014.122.ARQ.00.M-Q.0.00 4" xfId="555"/>
    <cellStyle name="_014.122.ARQ.00.M-Q.0.00 4 10" xfId="25321"/>
    <cellStyle name="_014.122.ARQ.00.M-Q.0.00 4 11" xfId="25401"/>
    <cellStyle name="_014.122.ARQ.00.M-Q.0.00 4 12" xfId="25215"/>
    <cellStyle name="_014.122.ARQ.00.M-Q.0.00 4 13" xfId="25247"/>
    <cellStyle name="_014.122.ARQ.00.M-Q.0.00 4 14" xfId="25435"/>
    <cellStyle name="_014.122.ARQ.00.M-Q.0.00 4 15" xfId="25373"/>
    <cellStyle name="_014.122.ARQ.00.M-Q.0.00 4 16" xfId="25392"/>
    <cellStyle name="_014.122.ARQ.00.M-Q.0.00 4 17" xfId="25359"/>
    <cellStyle name="_014.122.ARQ.00.M-Q.0.00 4 18" xfId="25258"/>
    <cellStyle name="_014.122.ARQ.00.M-Q.0.00 4 19" xfId="25271"/>
    <cellStyle name="_014.122.ARQ.00.M-Q.0.00 4 2" xfId="3469"/>
    <cellStyle name="_014.122.ARQ.00.M-Q.0.00 4 20" xfId="25282"/>
    <cellStyle name="_014.122.ARQ.00.M-Q.0.00 4 21" xfId="25293"/>
    <cellStyle name="_014.122.ARQ.00.M-Q.0.00 4 22" xfId="25268"/>
    <cellStyle name="_014.122.ARQ.00.M-Q.0.00 4 3" xfId="8840"/>
    <cellStyle name="_014.122.ARQ.00.M-Q.0.00 4 4" xfId="12092"/>
    <cellStyle name="_014.122.ARQ.00.M-Q.0.00 4 5" xfId="15344"/>
    <cellStyle name="_014.122.ARQ.00.M-Q.0.00 4 6" xfId="18596"/>
    <cellStyle name="_014.122.ARQ.00.M-Q.0.00 4 7" xfId="21843"/>
    <cellStyle name="_014.122.ARQ.00.M-Q.0.00 4 8" xfId="24998"/>
    <cellStyle name="_014.122.ARQ.00.M-Q.0.00 4 8 10" xfId="25524"/>
    <cellStyle name="_014.122.ARQ.00.M-Q.0.00 4 8 11" xfId="25467"/>
    <cellStyle name="_014.122.ARQ.00.M-Q.0.00 4 8 12" xfId="25448"/>
    <cellStyle name="_014.122.ARQ.00.M-Q.0.00 4 8 13" xfId="25507"/>
    <cellStyle name="_014.122.ARQ.00.M-Q.0.00 4 8 14" xfId="25483"/>
    <cellStyle name="_014.122.ARQ.00.M-Q.0.00 4 8 15" xfId="25472"/>
    <cellStyle name="_014.122.ARQ.00.M-Q.0.00 4 8 16" xfId="25452"/>
    <cellStyle name="_014.122.ARQ.00.M-Q.0.00 4 8 17" xfId="25470"/>
    <cellStyle name="_014.122.ARQ.00.M-Q.0.00 4 8 18" xfId="25455"/>
    <cellStyle name="_014.122.ARQ.00.M-Q.0.00 4 8 19" xfId="25509"/>
    <cellStyle name="_014.122.ARQ.00.M-Q.0.00 4 8 2" xfId="25030"/>
    <cellStyle name="_014.122.ARQ.00.M-Q.0.00 4 8 20" xfId="25754"/>
    <cellStyle name="_014.122.ARQ.00.M-Q.0.00 4 8 21" xfId="25618"/>
    <cellStyle name="_014.122.ARQ.00.M-Q.0.00 4 8 22" xfId="25735"/>
    <cellStyle name="_014.122.ARQ.00.M-Q.0.00 4 8 23" xfId="25574"/>
    <cellStyle name="_014.122.ARQ.00.M-Q.0.00 4 8 24" xfId="25706"/>
    <cellStyle name="_014.122.ARQ.00.M-Q.0.00 4 8 3" xfId="25016"/>
    <cellStyle name="_014.122.ARQ.00.M-Q.0.00 4 8 4" xfId="25044"/>
    <cellStyle name="_014.122.ARQ.00.M-Q.0.00 4 8 5" xfId="25012"/>
    <cellStyle name="_014.122.ARQ.00.M-Q.0.00 4 8 6" xfId="25023"/>
    <cellStyle name="_014.122.ARQ.00.M-Q.0.00 4 8 7" xfId="25011"/>
    <cellStyle name="_014.122.ARQ.00.M-Q.0.00 4 8 8" xfId="25028"/>
    <cellStyle name="_014.122.ARQ.00.M-Q.0.00 4 8 9" xfId="25199"/>
    <cellStyle name="_014.122.ARQ.00.M-Q.0.00 4 9" xfId="25214"/>
    <cellStyle name="_014.122.ARQ.00.M-Q.0.00 4_45-07_PEv1_MO_ARQ+EQFixo_4-2-2011" xfId="5910"/>
    <cellStyle name="_014.122.ARQ.00.M-Q.0.00 4_45-07_PEv1_MO_ARQ+EQFixo_4-2-2011 2" xfId="8841"/>
    <cellStyle name="_014.122.ARQ.00.M-Q.0.00 4_45-07_PEv1_MO_ARQ+EQFixo_4-2-2011 3" xfId="12093"/>
    <cellStyle name="_014.122.ARQ.00.M-Q.0.00 4_45-07_PEv1_MO_ARQ+EQFixo_4-2-2011 4" xfId="15345"/>
    <cellStyle name="_014.122.ARQ.00.M-Q.0.00 4_45-07_PEv1_MO_ARQ+EQFixo_4-2-2011 5" xfId="18597"/>
    <cellStyle name="_014.122.ARQ.00.M-Q.0.00 4_45-07_PEv1_MO_ARQ+EQFixo_4-2-2011 6" xfId="21844"/>
    <cellStyle name="_014.122.ARQ.00.M-Q.0.00 5" xfId="556"/>
    <cellStyle name="_014.122.ARQ.00.M-Q.0.00 5 2" xfId="3470"/>
    <cellStyle name="_014.122.ARQ.00.M-Q.0.00 5 3" xfId="8842"/>
    <cellStyle name="_014.122.ARQ.00.M-Q.0.00 5 4" xfId="12094"/>
    <cellStyle name="_014.122.ARQ.00.M-Q.0.00 5 5" xfId="15346"/>
    <cellStyle name="_014.122.ARQ.00.M-Q.0.00 5 6" xfId="18598"/>
    <cellStyle name="_014.122.ARQ.00.M-Q.0.00 5 7" xfId="21845"/>
    <cellStyle name="_014.122.ARQ.00.M-Q.0.00 5_45-07_PEv1_MO_ARQ+EQFixo_4-2-2011" xfId="5911"/>
    <cellStyle name="_014.122.ARQ.00.M-Q.0.00 5_45-07_PEv1_MO_ARQ+EQFixo_4-2-2011 2" xfId="8843"/>
    <cellStyle name="_014.122.ARQ.00.M-Q.0.00 5_45-07_PEv1_MO_ARQ+EQFixo_4-2-2011 3" xfId="12095"/>
    <cellStyle name="_014.122.ARQ.00.M-Q.0.00 5_45-07_PEv1_MO_ARQ+EQFixo_4-2-2011 4" xfId="15347"/>
    <cellStyle name="_014.122.ARQ.00.M-Q.0.00 5_45-07_PEv1_MO_ARQ+EQFixo_4-2-2011 5" xfId="18599"/>
    <cellStyle name="_014.122.ARQ.00.M-Q.0.00 5_45-07_PEv1_MO_ARQ+EQFixo_4-2-2011 6" xfId="21846"/>
    <cellStyle name="_014.122.ARQ.00.M-Q.0.00 6" xfId="557"/>
    <cellStyle name="_014.122.ARQ.00.M-Q.0.00 6 2" xfId="3471"/>
    <cellStyle name="_014.122.ARQ.00.M-Q.0.00 6 3" xfId="8844"/>
    <cellStyle name="_014.122.ARQ.00.M-Q.0.00 6 4" xfId="12096"/>
    <cellStyle name="_014.122.ARQ.00.M-Q.0.00 6 5" xfId="15348"/>
    <cellStyle name="_014.122.ARQ.00.M-Q.0.00 6 6" xfId="18600"/>
    <cellStyle name="_014.122.ARQ.00.M-Q.0.00 6 7" xfId="21847"/>
    <cellStyle name="_014.122.ARQ.00.M-Q.0.00 6_45-07_PEv1_MO_ARQ+EQFixo_4-2-2011" xfId="5912"/>
    <cellStyle name="_014.122.ARQ.00.M-Q.0.00 6_45-07_PEv1_MO_ARQ+EQFixo_4-2-2011 2" xfId="8845"/>
    <cellStyle name="_014.122.ARQ.00.M-Q.0.00 6_45-07_PEv1_MO_ARQ+EQFixo_4-2-2011 3" xfId="12097"/>
    <cellStyle name="_014.122.ARQ.00.M-Q.0.00 6_45-07_PEv1_MO_ARQ+EQFixo_4-2-2011 4" xfId="15349"/>
    <cellStyle name="_014.122.ARQ.00.M-Q.0.00 6_45-07_PEv1_MO_ARQ+EQFixo_4-2-2011 5" xfId="18601"/>
    <cellStyle name="_014.122.ARQ.00.M-Q.0.00 6_45-07_PEv1_MO_ARQ+EQFixo_4-2-2011 6" xfId="21848"/>
    <cellStyle name="_014.122.ARQ.00.M-Q.0.00 7" xfId="558"/>
    <cellStyle name="_014.122.ARQ.00.M-Q.0.00 7 2" xfId="3472"/>
    <cellStyle name="_014.122.ARQ.00.M-Q.0.00 7 3" xfId="8846"/>
    <cellStyle name="_014.122.ARQ.00.M-Q.0.00 7 4" xfId="12098"/>
    <cellStyle name="_014.122.ARQ.00.M-Q.0.00 7 5" xfId="15350"/>
    <cellStyle name="_014.122.ARQ.00.M-Q.0.00 7 6" xfId="18602"/>
    <cellStyle name="_014.122.ARQ.00.M-Q.0.00 7 7" xfId="21849"/>
    <cellStyle name="_014.122.ARQ.00.M-Q.0.00 7_45-07_PEv1_MO_ARQ+EQFixo_4-2-2011" xfId="5913"/>
    <cellStyle name="_014.122.ARQ.00.M-Q.0.00 7_45-07_PEv1_MO_ARQ+EQFixo_4-2-2011 2" xfId="8847"/>
    <cellStyle name="_014.122.ARQ.00.M-Q.0.00 7_45-07_PEv1_MO_ARQ+EQFixo_4-2-2011 3" xfId="12099"/>
    <cellStyle name="_014.122.ARQ.00.M-Q.0.00 7_45-07_PEv1_MO_ARQ+EQFixo_4-2-2011 4" xfId="15351"/>
    <cellStyle name="_014.122.ARQ.00.M-Q.0.00 7_45-07_PEv1_MO_ARQ+EQFixo_4-2-2011 5" xfId="18603"/>
    <cellStyle name="_014.122.ARQ.00.M-Q.0.00 7_45-07_PEv1_MO_ARQ+EQFixo_4-2-2011 6" xfId="21850"/>
    <cellStyle name="_014.122.ARQ.00.M-Q.0.00 8" xfId="559"/>
    <cellStyle name="_014.122.ARQ.00.M-Q.0.00 8 2" xfId="3473"/>
    <cellStyle name="_014.122.ARQ.00.M-Q.0.00 8 3" xfId="8848"/>
    <cellStyle name="_014.122.ARQ.00.M-Q.0.00 8 4" xfId="12100"/>
    <cellStyle name="_014.122.ARQ.00.M-Q.0.00 8 5" xfId="15352"/>
    <cellStyle name="_014.122.ARQ.00.M-Q.0.00 8 6" xfId="18604"/>
    <cellStyle name="_014.122.ARQ.00.M-Q.0.00 8 7" xfId="21851"/>
    <cellStyle name="_014.122.ARQ.00.M-Q.0.00 8_45-07_PEv1_MO_ARQ+EQFixo_4-2-2011" xfId="5914"/>
    <cellStyle name="_014.122.ARQ.00.M-Q.0.00 8_45-07_PEv1_MO_ARQ+EQFixo_4-2-2011 2" xfId="8849"/>
    <cellStyle name="_014.122.ARQ.00.M-Q.0.00 8_45-07_PEv1_MO_ARQ+EQFixo_4-2-2011 3" xfId="12101"/>
    <cellStyle name="_014.122.ARQ.00.M-Q.0.00 8_45-07_PEv1_MO_ARQ+EQFixo_4-2-2011 4" xfId="15353"/>
    <cellStyle name="_014.122.ARQ.00.M-Q.0.00 8_45-07_PEv1_MO_ARQ+EQFixo_4-2-2011 5" xfId="18605"/>
    <cellStyle name="_014.122.ARQ.00.M-Q.0.00 8_45-07_PEv1_MO_ARQ+EQFixo_4-2-2011 6" xfId="21852"/>
    <cellStyle name="_014.122.ARQ.00.M-Q.0.00 9" xfId="560"/>
    <cellStyle name="_014.122.ARQ.00.M-Q.0.00 9 2" xfId="3474"/>
    <cellStyle name="_014.122.ARQ.00.M-Q.0.00 9 3" xfId="8850"/>
    <cellStyle name="_014.122.ARQ.00.M-Q.0.00 9 4" xfId="12102"/>
    <cellStyle name="_014.122.ARQ.00.M-Q.0.00 9 5" xfId="15354"/>
    <cellStyle name="_014.122.ARQ.00.M-Q.0.00 9 6" xfId="18606"/>
    <cellStyle name="_014.122.ARQ.00.M-Q.0.00 9 7" xfId="21853"/>
    <cellStyle name="_014.122.ARQ.00.M-Q.0.00 9_45-07_PEv1_MO_ARQ+EQFixo_4-2-2011" xfId="5915"/>
    <cellStyle name="_014.122.ARQ.00.M-Q.0.00 9_45-07_PEv1_MO_ARQ+EQFixo_4-2-2011 2" xfId="8851"/>
    <cellStyle name="_014.122.ARQ.00.M-Q.0.00 9_45-07_PEv1_MO_ARQ+EQFixo_4-2-2011 3" xfId="12103"/>
    <cellStyle name="_014.122.ARQ.00.M-Q.0.00 9_45-07_PEv1_MO_ARQ+EQFixo_4-2-2011 4" xfId="15355"/>
    <cellStyle name="_014.122.ARQ.00.M-Q.0.00 9_45-07_PEv1_MO_ARQ+EQFixo_4-2-2011 5" xfId="18607"/>
    <cellStyle name="_014.122.ARQ.00.M-Q.0.00 9_45-07_PEv1_MO_ARQ+EQFixo_4-2-2011 6" xfId="21854"/>
    <cellStyle name="_014.122.ARQ.00.M-Q.0.00_ARTICULADO" xfId="5916"/>
    <cellStyle name="_014.122.ARQ.00.M-Q.0.00_ARTICULADO 2" xfId="8852"/>
    <cellStyle name="_014.122.ARQ.00.M-Q.0.00_ARTICULADO 3" xfId="12104"/>
    <cellStyle name="_014.122.ARQ.00.M-Q.0.00_ARTICULADO 4" xfId="15356"/>
    <cellStyle name="_014.122.ARQ.00.M-Q.0.00_ARTICULADO 5" xfId="18608"/>
    <cellStyle name="_014.122.ARQ.00.M-Q.0.00_ARTICULADO 6" xfId="21855"/>
    <cellStyle name="_014.140.ARQ.00.M-O.0.00.xls- 10%" xfId="23"/>
    <cellStyle name="_014.140.ARQ.00.M-O.0.00.xls- 10% 10" xfId="7250"/>
    <cellStyle name="_014.140.ARQ.00.M-O.0.00.xls- 10% 11" xfId="8066"/>
    <cellStyle name="_014.140.ARQ.00.M-O.0.00.xls- 10% 12" xfId="7238"/>
    <cellStyle name="_014.140.ARQ.00.M-O.0.00.xls- 10% 13" xfId="8071"/>
    <cellStyle name="_014.140.ARQ.00.M-O.0.00.xls- 10% 14" xfId="7234"/>
    <cellStyle name="_014.140.ARQ.00.M-O.0.00.xls- 10% 15" xfId="8113"/>
    <cellStyle name="_014.140.ARQ.00.M-O.0.00.xls- 10% 16" xfId="8194"/>
    <cellStyle name="_014.140.ARQ.00.M-O.0.00.xls- 10% 17" xfId="8203"/>
    <cellStyle name="_014.140.ARQ.00.M-O.0.00.xls- 10% 18" xfId="8512"/>
    <cellStyle name="_014.140.ARQ.00.M-O.0.00.xls- 10% 19" xfId="8257"/>
    <cellStyle name="_014.140.ARQ.00.M-O.0.00.xls- 10% 2" xfId="2986"/>
    <cellStyle name="_014.140.ARQ.00.M-O.0.00.xls- 10% 2 2" xfId="5819"/>
    <cellStyle name="_014.140.ARQ.00.M-O.0.00.xls- 10% 2 3" xfId="8854"/>
    <cellStyle name="_014.140.ARQ.00.M-O.0.00.xls- 10% 2 4" xfId="12106"/>
    <cellStyle name="_014.140.ARQ.00.M-O.0.00.xls- 10% 2 5" xfId="15358"/>
    <cellStyle name="_014.140.ARQ.00.M-O.0.00.xls- 10% 2 6" xfId="18610"/>
    <cellStyle name="_014.140.ARQ.00.M-O.0.00.xls- 10% 2 7" xfId="21856"/>
    <cellStyle name="_014.140.ARQ.00.M-O.0.00.xls- 10% 2_45-07_PEv1_MO_ARQ+EQFixo_4-2-2011" xfId="5917"/>
    <cellStyle name="_014.140.ARQ.00.M-O.0.00.xls- 10% 2_45-07_PEv1_MO_ARQ+EQFixo_4-2-2011 2" xfId="8855"/>
    <cellStyle name="_014.140.ARQ.00.M-O.0.00.xls- 10% 2_45-07_PEv1_MO_ARQ+EQFixo_4-2-2011 3" xfId="12107"/>
    <cellStyle name="_014.140.ARQ.00.M-O.0.00.xls- 10% 2_45-07_PEv1_MO_ARQ+EQFixo_4-2-2011 4" xfId="15359"/>
    <cellStyle name="_014.140.ARQ.00.M-O.0.00.xls- 10% 2_45-07_PEv1_MO_ARQ+EQFixo_4-2-2011 5" xfId="18611"/>
    <cellStyle name="_014.140.ARQ.00.M-O.0.00.xls- 10% 2_45-07_PEv1_MO_ARQ+EQFixo_4-2-2011 6" xfId="21857"/>
    <cellStyle name="_014.140.ARQ.00.M-O.0.00.xls- 10% 20" xfId="8496"/>
    <cellStyle name="_014.140.ARQ.00.M-O.0.00.xls- 10% 21" xfId="8217"/>
    <cellStyle name="_014.140.ARQ.00.M-O.0.00.xls- 10% 3" xfId="6253"/>
    <cellStyle name="_014.140.ARQ.00.M-O.0.00.xls- 10% 4" xfId="7248"/>
    <cellStyle name="_014.140.ARQ.00.M-O.0.00.xls- 10% 4 10" xfId="25257"/>
    <cellStyle name="_014.140.ARQ.00.M-O.0.00.xls- 10% 4 11" xfId="25411"/>
    <cellStyle name="_014.140.ARQ.00.M-O.0.00.xls- 10% 4 12" xfId="25329"/>
    <cellStyle name="_014.140.ARQ.00.M-O.0.00.xls- 10% 4 13" xfId="25399"/>
    <cellStyle name="_014.140.ARQ.00.M-O.0.00.xls- 10% 4 14" xfId="25356"/>
    <cellStyle name="_014.140.ARQ.00.M-O.0.00.xls- 10% 4 15" xfId="25337"/>
    <cellStyle name="_014.140.ARQ.00.M-O.0.00.xls- 10% 4 16" xfId="25226"/>
    <cellStyle name="_014.140.ARQ.00.M-O.0.00.xls- 10% 4 2" xfId="24999"/>
    <cellStyle name="_014.140.ARQ.00.M-O.0.00.xls- 10% 4 2 10" xfId="25525"/>
    <cellStyle name="_014.140.ARQ.00.M-O.0.00.xls- 10% 4 2 11" xfId="25460"/>
    <cellStyle name="_014.140.ARQ.00.M-O.0.00.xls- 10% 4 2 12" xfId="25519"/>
    <cellStyle name="_014.140.ARQ.00.M-O.0.00.xls- 10% 4 2 13" xfId="25501"/>
    <cellStyle name="_014.140.ARQ.00.M-O.0.00.xls- 10% 4 2 14" xfId="25498"/>
    <cellStyle name="_014.140.ARQ.00.M-O.0.00.xls- 10% 4 2 15" xfId="25518"/>
    <cellStyle name="_014.140.ARQ.00.M-O.0.00.xls- 10% 4 2 16" xfId="25489"/>
    <cellStyle name="_014.140.ARQ.00.M-O.0.00.xls- 10% 4 2 17" xfId="25487"/>
    <cellStyle name="_014.140.ARQ.00.M-O.0.00.xls- 10% 4 2 18" xfId="25461"/>
    <cellStyle name="_014.140.ARQ.00.M-O.0.00.xls- 10% 4 2 19" xfId="25446"/>
    <cellStyle name="_014.140.ARQ.00.M-O.0.00.xls- 10% 4 2 2" xfId="25031"/>
    <cellStyle name="_014.140.ARQ.00.M-O.0.00.xls- 10% 4 2 20" xfId="25584"/>
    <cellStyle name="_014.140.ARQ.00.M-O.0.00.xls- 10% 4 2 21" xfId="25589"/>
    <cellStyle name="_014.140.ARQ.00.M-O.0.00.xls- 10% 4 2 22" xfId="25647"/>
    <cellStyle name="_014.140.ARQ.00.M-O.0.00.xls- 10% 4 2 23" xfId="25639"/>
    <cellStyle name="_014.140.ARQ.00.M-O.0.00.xls- 10% 4 2 24" xfId="25730"/>
    <cellStyle name="_014.140.ARQ.00.M-O.0.00.xls- 10% 4 2 3" xfId="25037"/>
    <cellStyle name="_014.140.ARQ.00.M-O.0.00.xls- 10% 4 2 4" xfId="25045"/>
    <cellStyle name="_014.140.ARQ.00.M-O.0.00.xls- 10% 4 2 5" xfId="25013"/>
    <cellStyle name="_014.140.ARQ.00.M-O.0.00.xls- 10% 4 2 6" xfId="25021"/>
    <cellStyle name="_014.140.ARQ.00.M-O.0.00.xls- 10% 4 2 7" xfId="25022"/>
    <cellStyle name="_014.140.ARQ.00.M-O.0.00.xls- 10% 4 2 8" xfId="25015"/>
    <cellStyle name="_014.140.ARQ.00.M-O.0.00.xls- 10% 4 2 9" xfId="25198"/>
    <cellStyle name="_014.140.ARQ.00.M-O.0.00.xls- 10% 4 3" xfId="25288"/>
    <cellStyle name="_014.140.ARQ.00.M-O.0.00.xls- 10% 4 4" xfId="25408"/>
    <cellStyle name="_014.140.ARQ.00.M-O.0.00.xls- 10% 4 5" xfId="25385"/>
    <cellStyle name="_014.140.ARQ.00.M-O.0.00.xls- 10% 4 6" xfId="25306"/>
    <cellStyle name="_014.140.ARQ.00.M-O.0.00.xls- 10% 4 7" xfId="25368"/>
    <cellStyle name="_014.140.ARQ.00.M-O.0.00.xls- 10% 4 8" xfId="25394"/>
    <cellStyle name="_014.140.ARQ.00.M-O.0.00.xls- 10% 4 9" xfId="25358"/>
    <cellStyle name="_014.140.ARQ.00.M-O.0.00.xls- 10% 5" xfId="7785"/>
    <cellStyle name="_014.140.ARQ.00.M-O.0.00.xls- 10% 6" xfId="7226"/>
    <cellStyle name="_014.140.ARQ.00.M-O.0.00.xls- 10% 7" xfId="7710"/>
    <cellStyle name="_014.140.ARQ.00.M-O.0.00.xls- 10% 8" xfId="7900"/>
    <cellStyle name="_014.140.ARQ.00.M-O.0.00.xls- 10% 9" xfId="7718"/>
    <cellStyle name="_014.140.ARQ.00.M-O.0.00.xls- 10%_ARTICULADO" xfId="5918"/>
    <cellStyle name="_014.140.ARQ.00.M-O.0.00.xls- 10%_ARTICULADO 2" xfId="8856"/>
    <cellStyle name="_014.140.ARQ.00.M-O.0.00.xls- 10%_ARTICULADO 3" xfId="12108"/>
    <cellStyle name="_014.140.ARQ.00.M-O.0.00.xls- 10%_ARTICULADO 4" xfId="15360"/>
    <cellStyle name="_014.140.ARQ.00.M-O.0.00.xls- 10%_ARTICULADO 5" xfId="18612"/>
    <cellStyle name="_014.140.ARQ.00.M-O.0.00.xls- 10%_ARTICULADO 6" xfId="21858"/>
    <cellStyle name="_014.152.EIM.00.M-O.0.00" xfId="24916"/>
    <cellStyle name="_014.183.EIM.00.ORÇ.0.00" xfId="24917"/>
    <cellStyle name="_014.183.EIM.01.ORÇ.0.00" xfId="24918"/>
    <cellStyle name="_17-05_PE_Med_Orca_1-10_2007" xfId="24"/>
    <cellStyle name="_17-05_PE_Med_Orca_1-10_2007 10" xfId="25"/>
    <cellStyle name="_17-05_PE_Med_Orca_1-10_2007 10 10" xfId="561"/>
    <cellStyle name="_17-05_PE_Med_Orca_1-10_2007 10 10 2" xfId="3475"/>
    <cellStyle name="_17-05_PE_Med_Orca_1-10_2007 10 10 3" xfId="8859"/>
    <cellStyle name="_17-05_PE_Med_Orca_1-10_2007 10 10 4" xfId="12111"/>
    <cellStyle name="_17-05_PE_Med_Orca_1-10_2007 10 10 5" xfId="15363"/>
    <cellStyle name="_17-05_PE_Med_Orca_1-10_2007 10 10 6" xfId="18615"/>
    <cellStyle name="_17-05_PE_Med_Orca_1-10_2007 10 10 7" xfId="21860"/>
    <cellStyle name="_17-05_PE_Med_Orca_1-10_2007 10 10_45-07_PEv1_MO_ARQ+EQFixo_4-2-2011" xfId="5919"/>
    <cellStyle name="_17-05_PE_Med_Orca_1-10_2007 10 10_45-07_PEv1_MO_ARQ+EQFixo_4-2-2011 2" xfId="8860"/>
    <cellStyle name="_17-05_PE_Med_Orca_1-10_2007 10 10_45-07_PEv1_MO_ARQ+EQFixo_4-2-2011 3" xfId="12112"/>
    <cellStyle name="_17-05_PE_Med_Orca_1-10_2007 10 10_45-07_PEv1_MO_ARQ+EQFixo_4-2-2011 4" xfId="15364"/>
    <cellStyle name="_17-05_PE_Med_Orca_1-10_2007 10 10_45-07_PEv1_MO_ARQ+EQFixo_4-2-2011 5" xfId="18616"/>
    <cellStyle name="_17-05_PE_Med_Orca_1-10_2007 10 10_45-07_PEv1_MO_ARQ+EQFixo_4-2-2011 6" xfId="21861"/>
    <cellStyle name="_17-05_PE_Med_Orca_1-10_2007 10 11" xfId="562"/>
    <cellStyle name="_17-05_PE_Med_Orca_1-10_2007 10 11 2" xfId="3476"/>
    <cellStyle name="_17-05_PE_Med_Orca_1-10_2007 10 11 3" xfId="8861"/>
    <cellStyle name="_17-05_PE_Med_Orca_1-10_2007 10 11 4" xfId="12113"/>
    <cellStyle name="_17-05_PE_Med_Orca_1-10_2007 10 11 5" xfId="15365"/>
    <cellStyle name="_17-05_PE_Med_Orca_1-10_2007 10 11 6" xfId="18617"/>
    <cellStyle name="_17-05_PE_Med_Orca_1-10_2007 10 11 7" xfId="21862"/>
    <cellStyle name="_17-05_PE_Med_Orca_1-10_2007 10 11_45-07_PEv1_MO_ARQ+EQFixo_4-2-2011" xfId="5920"/>
    <cellStyle name="_17-05_PE_Med_Orca_1-10_2007 10 11_45-07_PEv1_MO_ARQ+EQFixo_4-2-2011 2" xfId="8862"/>
    <cellStyle name="_17-05_PE_Med_Orca_1-10_2007 10 11_45-07_PEv1_MO_ARQ+EQFixo_4-2-2011 3" xfId="12114"/>
    <cellStyle name="_17-05_PE_Med_Orca_1-10_2007 10 11_45-07_PEv1_MO_ARQ+EQFixo_4-2-2011 4" xfId="15366"/>
    <cellStyle name="_17-05_PE_Med_Orca_1-10_2007 10 11_45-07_PEv1_MO_ARQ+EQFixo_4-2-2011 5" xfId="18618"/>
    <cellStyle name="_17-05_PE_Med_Orca_1-10_2007 10 11_45-07_PEv1_MO_ARQ+EQFixo_4-2-2011 6" xfId="21863"/>
    <cellStyle name="_17-05_PE_Med_Orca_1-10_2007 10 12" xfId="563"/>
    <cellStyle name="_17-05_PE_Med_Orca_1-10_2007 10 12 2" xfId="3477"/>
    <cellStyle name="_17-05_PE_Med_Orca_1-10_2007 10 12 3" xfId="8863"/>
    <cellStyle name="_17-05_PE_Med_Orca_1-10_2007 10 12 4" xfId="12115"/>
    <cellStyle name="_17-05_PE_Med_Orca_1-10_2007 10 12 5" xfId="15367"/>
    <cellStyle name="_17-05_PE_Med_Orca_1-10_2007 10 12 6" xfId="18619"/>
    <cellStyle name="_17-05_PE_Med_Orca_1-10_2007 10 12 7" xfId="21864"/>
    <cellStyle name="_17-05_PE_Med_Orca_1-10_2007 10 12_45-07_PEv1_MO_ARQ+EQFixo_4-2-2011" xfId="5921"/>
    <cellStyle name="_17-05_PE_Med_Orca_1-10_2007 10 12_45-07_PEv1_MO_ARQ+EQFixo_4-2-2011 2" xfId="8864"/>
    <cellStyle name="_17-05_PE_Med_Orca_1-10_2007 10 12_45-07_PEv1_MO_ARQ+EQFixo_4-2-2011 3" xfId="12116"/>
    <cellStyle name="_17-05_PE_Med_Orca_1-10_2007 10 12_45-07_PEv1_MO_ARQ+EQFixo_4-2-2011 4" xfId="15368"/>
    <cellStyle name="_17-05_PE_Med_Orca_1-10_2007 10 12_45-07_PEv1_MO_ARQ+EQFixo_4-2-2011 5" xfId="18620"/>
    <cellStyle name="_17-05_PE_Med_Orca_1-10_2007 10 12_45-07_PEv1_MO_ARQ+EQFixo_4-2-2011 6" xfId="21865"/>
    <cellStyle name="_17-05_PE_Med_Orca_1-10_2007 10 13" xfId="564"/>
    <cellStyle name="_17-05_PE_Med_Orca_1-10_2007 10 13 2" xfId="3478"/>
    <cellStyle name="_17-05_PE_Med_Orca_1-10_2007 10 13 3" xfId="8865"/>
    <cellStyle name="_17-05_PE_Med_Orca_1-10_2007 10 13 4" xfId="12117"/>
    <cellStyle name="_17-05_PE_Med_Orca_1-10_2007 10 13 5" xfId="15369"/>
    <cellStyle name="_17-05_PE_Med_Orca_1-10_2007 10 13 6" xfId="18621"/>
    <cellStyle name="_17-05_PE_Med_Orca_1-10_2007 10 13 7" xfId="21866"/>
    <cellStyle name="_17-05_PE_Med_Orca_1-10_2007 10 13_45-07_PEv1_MO_ARQ+EQFixo_4-2-2011" xfId="5922"/>
    <cellStyle name="_17-05_PE_Med_Orca_1-10_2007 10 13_45-07_PEv1_MO_ARQ+EQFixo_4-2-2011 2" xfId="8866"/>
    <cellStyle name="_17-05_PE_Med_Orca_1-10_2007 10 13_45-07_PEv1_MO_ARQ+EQFixo_4-2-2011 3" xfId="12118"/>
    <cellStyle name="_17-05_PE_Med_Orca_1-10_2007 10 13_45-07_PEv1_MO_ARQ+EQFixo_4-2-2011 4" xfId="15370"/>
    <cellStyle name="_17-05_PE_Med_Orca_1-10_2007 10 13_45-07_PEv1_MO_ARQ+EQFixo_4-2-2011 5" xfId="18622"/>
    <cellStyle name="_17-05_PE_Med_Orca_1-10_2007 10 13_45-07_PEv1_MO_ARQ+EQFixo_4-2-2011 6" xfId="21867"/>
    <cellStyle name="_17-05_PE_Med_Orca_1-10_2007 10 14" xfId="565"/>
    <cellStyle name="_17-05_PE_Med_Orca_1-10_2007 10 14 2" xfId="3479"/>
    <cellStyle name="_17-05_PE_Med_Orca_1-10_2007 10 14 3" xfId="8867"/>
    <cellStyle name="_17-05_PE_Med_Orca_1-10_2007 10 14 4" xfId="12119"/>
    <cellStyle name="_17-05_PE_Med_Orca_1-10_2007 10 14 5" xfId="15371"/>
    <cellStyle name="_17-05_PE_Med_Orca_1-10_2007 10 14 6" xfId="18623"/>
    <cellStyle name="_17-05_PE_Med_Orca_1-10_2007 10 14 7" xfId="21868"/>
    <cellStyle name="_17-05_PE_Med_Orca_1-10_2007 10 14_45-07_PEv1_MO_ARQ+EQFixo_4-2-2011" xfId="5923"/>
    <cellStyle name="_17-05_PE_Med_Orca_1-10_2007 10 14_45-07_PEv1_MO_ARQ+EQFixo_4-2-2011 2" xfId="8868"/>
    <cellStyle name="_17-05_PE_Med_Orca_1-10_2007 10 14_45-07_PEv1_MO_ARQ+EQFixo_4-2-2011 3" xfId="12120"/>
    <cellStyle name="_17-05_PE_Med_Orca_1-10_2007 10 14_45-07_PEv1_MO_ARQ+EQFixo_4-2-2011 4" xfId="15372"/>
    <cellStyle name="_17-05_PE_Med_Orca_1-10_2007 10 14_45-07_PEv1_MO_ARQ+EQFixo_4-2-2011 5" xfId="18624"/>
    <cellStyle name="_17-05_PE_Med_Orca_1-10_2007 10 14_45-07_PEv1_MO_ARQ+EQFixo_4-2-2011 6" xfId="21869"/>
    <cellStyle name="_17-05_PE_Med_Orca_1-10_2007 10 15" xfId="566"/>
    <cellStyle name="_17-05_PE_Med_Orca_1-10_2007 10 15 2" xfId="3480"/>
    <cellStyle name="_17-05_PE_Med_Orca_1-10_2007 10 15 3" xfId="8869"/>
    <cellStyle name="_17-05_PE_Med_Orca_1-10_2007 10 15 4" xfId="12121"/>
    <cellStyle name="_17-05_PE_Med_Orca_1-10_2007 10 15 5" xfId="15373"/>
    <cellStyle name="_17-05_PE_Med_Orca_1-10_2007 10 15 6" xfId="18625"/>
    <cellStyle name="_17-05_PE_Med_Orca_1-10_2007 10 15 7" xfId="21870"/>
    <cellStyle name="_17-05_PE_Med_Orca_1-10_2007 10 15_45-07_PEv1_MO_ARQ+EQFixo_4-2-2011" xfId="5924"/>
    <cellStyle name="_17-05_PE_Med_Orca_1-10_2007 10 15_45-07_PEv1_MO_ARQ+EQFixo_4-2-2011 2" xfId="8870"/>
    <cellStyle name="_17-05_PE_Med_Orca_1-10_2007 10 15_45-07_PEv1_MO_ARQ+EQFixo_4-2-2011 3" xfId="12122"/>
    <cellStyle name="_17-05_PE_Med_Orca_1-10_2007 10 15_45-07_PEv1_MO_ARQ+EQFixo_4-2-2011 4" xfId="15374"/>
    <cellStyle name="_17-05_PE_Med_Orca_1-10_2007 10 15_45-07_PEv1_MO_ARQ+EQFixo_4-2-2011 5" xfId="18626"/>
    <cellStyle name="_17-05_PE_Med_Orca_1-10_2007 10 15_45-07_PEv1_MO_ARQ+EQFixo_4-2-2011 6" xfId="21871"/>
    <cellStyle name="_17-05_PE_Med_Orca_1-10_2007 10 16" xfId="567"/>
    <cellStyle name="_17-05_PE_Med_Orca_1-10_2007 10 16 2" xfId="3481"/>
    <cellStyle name="_17-05_PE_Med_Orca_1-10_2007 10 16 3" xfId="8871"/>
    <cellStyle name="_17-05_PE_Med_Orca_1-10_2007 10 16 4" xfId="12123"/>
    <cellStyle name="_17-05_PE_Med_Orca_1-10_2007 10 16 5" xfId="15375"/>
    <cellStyle name="_17-05_PE_Med_Orca_1-10_2007 10 16 6" xfId="18627"/>
    <cellStyle name="_17-05_PE_Med_Orca_1-10_2007 10 16 7" xfId="21872"/>
    <cellStyle name="_17-05_PE_Med_Orca_1-10_2007 10 16_45-07_PEv1_MO_ARQ+EQFixo_4-2-2011" xfId="5925"/>
    <cellStyle name="_17-05_PE_Med_Orca_1-10_2007 10 16_45-07_PEv1_MO_ARQ+EQFixo_4-2-2011 2" xfId="8872"/>
    <cellStyle name="_17-05_PE_Med_Orca_1-10_2007 10 16_45-07_PEv1_MO_ARQ+EQFixo_4-2-2011 3" xfId="12124"/>
    <cellStyle name="_17-05_PE_Med_Orca_1-10_2007 10 16_45-07_PEv1_MO_ARQ+EQFixo_4-2-2011 4" xfId="15376"/>
    <cellStyle name="_17-05_PE_Med_Orca_1-10_2007 10 16_45-07_PEv1_MO_ARQ+EQFixo_4-2-2011 5" xfId="18628"/>
    <cellStyle name="_17-05_PE_Med_Orca_1-10_2007 10 16_45-07_PEv1_MO_ARQ+EQFixo_4-2-2011 6" xfId="21873"/>
    <cellStyle name="_17-05_PE_Med_Orca_1-10_2007 10 17" xfId="568"/>
    <cellStyle name="_17-05_PE_Med_Orca_1-10_2007 10 17 2" xfId="3482"/>
    <cellStyle name="_17-05_PE_Med_Orca_1-10_2007 10 17 3" xfId="8873"/>
    <cellStyle name="_17-05_PE_Med_Orca_1-10_2007 10 17 4" xfId="12125"/>
    <cellStyle name="_17-05_PE_Med_Orca_1-10_2007 10 17 5" xfId="15377"/>
    <cellStyle name="_17-05_PE_Med_Orca_1-10_2007 10 17 6" xfId="18629"/>
    <cellStyle name="_17-05_PE_Med_Orca_1-10_2007 10 17 7" xfId="21874"/>
    <cellStyle name="_17-05_PE_Med_Orca_1-10_2007 10 17_45-07_PEv1_MO_ARQ+EQFixo_4-2-2011" xfId="5926"/>
    <cellStyle name="_17-05_PE_Med_Orca_1-10_2007 10 17_45-07_PEv1_MO_ARQ+EQFixo_4-2-2011 2" xfId="8874"/>
    <cellStyle name="_17-05_PE_Med_Orca_1-10_2007 10 17_45-07_PEv1_MO_ARQ+EQFixo_4-2-2011 3" xfId="12126"/>
    <cellStyle name="_17-05_PE_Med_Orca_1-10_2007 10 17_45-07_PEv1_MO_ARQ+EQFixo_4-2-2011 4" xfId="15378"/>
    <cellStyle name="_17-05_PE_Med_Orca_1-10_2007 10 17_45-07_PEv1_MO_ARQ+EQFixo_4-2-2011 5" xfId="18630"/>
    <cellStyle name="_17-05_PE_Med_Orca_1-10_2007 10 17_45-07_PEv1_MO_ARQ+EQFixo_4-2-2011 6" xfId="21875"/>
    <cellStyle name="_17-05_PE_Med_Orca_1-10_2007 10 18" xfId="569"/>
    <cellStyle name="_17-05_PE_Med_Orca_1-10_2007 10 18 2" xfId="3483"/>
    <cellStyle name="_17-05_PE_Med_Orca_1-10_2007 10 18 3" xfId="8875"/>
    <cellStyle name="_17-05_PE_Med_Orca_1-10_2007 10 18 4" xfId="12127"/>
    <cellStyle name="_17-05_PE_Med_Orca_1-10_2007 10 18 5" xfId="15379"/>
    <cellStyle name="_17-05_PE_Med_Orca_1-10_2007 10 18 6" xfId="18631"/>
    <cellStyle name="_17-05_PE_Med_Orca_1-10_2007 10 18 7" xfId="21876"/>
    <cellStyle name="_17-05_PE_Med_Orca_1-10_2007 10 18_45-07_PEv1_MO_ARQ+EQFixo_4-2-2011" xfId="5927"/>
    <cellStyle name="_17-05_PE_Med_Orca_1-10_2007 10 18_45-07_PEv1_MO_ARQ+EQFixo_4-2-2011 2" xfId="8876"/>
    <cellStyle name="_17-05_PE_Med_Orca_1-10_2007 10 18_45-07_PEv1_MO_ARQ+EQFixo_4-2-2011 3" xfId="12128"/>
    <cellStyle name="_17-05_PE_Med_Orca_1-10_2007 10 18_45-07_PEv1_MO_ARQ+EQFixo_4-2-2011 4" xfId="15380"/>
    <cellStyle name="_17-05_PE_Med_Orca_1-10_2007 10 18_45-07_PEv1_MO_ARQ+EQFixo_4-2-2011 5" xfId="18632"/>
    <cellStyle name="_17-05_PE_Med_Orca_1-10_2007 10 18_45-07_PEv1_MO_ARQ+EQFixo_4-2-2011 6" xfId="21877"/>
    <cellStyle name="_17-05_PE_Med_Orca_1-10_2007 10 19" xfId="570"/>
    <cellStyle name="_17-05_PE_Med_Orca_1-10_2007 10 19 2" xfId="3484"/>
    <cellStyle name="_17-05_PE_Med_Orca_1-10_2007 10 19 3" xfId="8877"/>
    <cellStyle name="_17-05_PE_Med_Orca_1-10_2007 10 19 4" xfId="12129"/>
    <cellStyle name="_17-05_PE_Med_Orca_1-10_2007 10 19 5" xfId="15381"/>
    <cellStyle name="_17-05_PE_Med_Orca_1-10_2007 10 19 6" xfId="18633"/>
    <cellStyle name="_17-05_PE_Med_Orca_1-10_2007 10 19 7" xfId="21878"/>
    <cellStyle name="_17-05_PE_Med_Orca_1-10_2007 10 19_45-07_PEv1_MO_ARQ+EQFixo_4-2-2011" xfId="5928"/>
    <cellStyle name="_17-05_PE_Med_Orca_1-10_2007 10 19_45-07_PEv1_MO_ARQ+EQFixo_4-2-2011 2" xfId="8878"/>
    <cellStyle name="_17-05_PE_Med_Orca_1-10_2007 10 19_45-07_PEv1_MO_ARQ+EQFixo_4-2-2011 3" xfId="12130"/>
    <cellStyle name="_17-05_PE_Med_Orca_1-10_2007 10 19_45-07_PEv1_MO_ARQ+EQFixo_4-2-2011 4" xfId="15382"/>
    <cellStyle name="_17-05_PE_Med_Orca_1-10_2007 10 19_45-07_PEv1_MO_ARQ+EQFixo_4-2-2011 5" xfId="18634"/>
    <cellStyle name="_17-05_PE_Med_Orca_1-10_2007 10 19_45-07_PEv1_MO_ARQ+EQFixo_4-2-2011 6" xfId="21879"/>
    <cellStyle name="_17-05_PE_Med_Orca_1-10_2007 10 2" xfId="571"/>
    <cellStyle name="_17-05_PE_Med_Orca_1-10_2007 10 2 2" xfId="3485"/>
    <cellStyle name="_17-05_PE_Med_Orca_1-10_2007 10 2 3" xfId="8879"/>
    <cellStyle name="_17-05_PE_Med_Orca_1-10_2007 10 2 4" xfId="12131"/>
    <cellStyle name="_17-05_PE_Med_Orca_1-10_2007 10 2 5" xfId="15383"/>
    <cellStyle name="_17-05_PE_Med_Orca_1-10_2007 10 2 6" xfId="18635"/>
    <cellStyle name="_17-05_PE_Med_Orca_1-10_2007 10 2 7" xfId="21880"/>
    <cellStyle name="_17-05_PE_Med_Orca_1-10_2007 10 2_45-07_PEv1_MO_ARQ+EQFixo_4-2-2011" xfId="5929"/>
    <cellStyle name="_17-05_PE_Med_Orca_1-10_2007 10 2_45-07_PEv1_MO_ARQ+EQFixo_4-2-2011 2" xfId="8880"/>
    <cellStyle name="_17-05_PE_Med_Orca_1-10_2007 10 2_45-07_PEv1_MO_ARQ+EQFixo_4-2-2011 3" xfId="12132"/>
    <cellStyle name="_17-05_PE_Med_Orca_1-10_2007 10 2_45-07_PEv1_MO_ARQ+EQFixo_4-2-2011 4" xfId="15384"/>
    <cellStyle name="_17-05_PE_Med_Orca_1-10_2007 10 2_45-07_PEv1_MO_ARQ+EQFixo_4-2-2011 5" xfId="18636"/>
    <cellStyle name="_17-05_PE_Med_Orca_1-10_2007 10 2_45-07_PEv1_MO_ARQ+EQFixo_4-2-2011 6" xfId="21881"/>
    <cellStyle name="_17-05_PE_Med_Orca_1-10_2007 10 20" xfId="572"/>
    <cellStyle name="_17-05_PE_Med_Orca_1-10_2007 10 20 2" xfId="3486"/>
    <cellStyle name="_17-05_PE_Med_Orca_1-10_2007 10 20 3" xfId="8881"/>
    <cellStyle name="_17-05_PE_Med_Orca_1-10_2007 10 20 4" xfId="12133"/>
    <cellStyle name="_17-05_PE_Med_Orca_1-10_2007 10 20 5" xfId="15385"/>
    <cellStyle name="_17-05_PE_Med_Orca_1-10_2007 10 20 6" xfId="18637"/>
    <cellStyle name="_17-05_PE_Med_Orca_1-10_2007 10 20 7" xfId="21882"/>
    <cellStyle name="_17-05_PE_Med_Orca_1-10_2007 10 20_45-07_PEv1_MO_ARQ+EQFixo_4-2-2011" xfId="5930"/>
    <cellStyle name="_17-05_PE_Med_Orca_1-10_2007 10 20_45-07_PEv1_MO_ARQ+EQFixo_4-2-2011 2" xfId="8882"/>
    <cellStyle name="_17-05_PE_Med_Orca_1-10_2007 10 20_45-07_PEv1_MO_ARQ+EQFixo_4-2-2011 3" xfId="12134"/>
    <cellStyle name="_17-05_PE_Med_Orca_1-10_2007 10 20_45-07_PEv1_MO_ARQ+EQFixo_4-2-2011 4" xfId="15386"/>
    <cellStyle name="_17-05_PE_Med_Orca_1-10_2007 10 20_45-07_PEv1_MO_ARQ+EQFixo_4-2-2011 5" xfId="18638"/>
    <cellStyle name="_17-05_PE_Med_Orca_1-10_2007 10 20_45-07_PEv1_MO_ARQ+EQFixo_4-2-2011 6" xfId="21883"/>
    <cellStyle name="_17-05_PE_Med_Orca_1-10_2007 10 21" xfId="573"/>
    <cellStyle name="_17-05_PE_Med_Orca_1-10_2007 10 21 2" xfId="3487"/>
    <cellStyle name="_17-05_PE_Med_Orca_1-10_2007 10 21 3" xfId="8883"/>
    <cellStyle name="_17-05_PE_Med_Orca_1-10_2007 10 21 4" xfId="12135"/>
    <cellStyle name="_17-05_PE_Med_Orca_1-10_2007 10 21 5" xfId="15387"/>
    <cellStyle name="_17-05_PE_Med_Orca_1-10_2007 10 21 6" xfId="18639"/>
    <cellStyle name="_17-05_PE_Med_Orca_1-10_2007 10 21 7" xfId="21884"/>
    <cellStyle name="_17-05_PE_Med_Orca_1-10_2007 10 21_45-07_PEv1_MO_ARQ+EQFixo_4-2-2011" xfId="5931"/>
    <cellStyle name="_17-05_PE_Med_Orca_1-10_2007 10 21_45-07_PEv1_MO_ARQ+EQFixo_4-2-2011 2" xfId="8884"/>
    <cellStyle name="_17-05_PE_Med_Orca_1-10_2007 10 21_45-07_PEv1_MO_ARQ+EQFixo_4-2-2011 3" xfId="12136"/>
    <cellStyle name="_17-05_PE_Med_Orca_1-10_2007 10 21_45-07_PEv1_MO_ARQ+EQFixo_4-2-2011 4" xfId="15388"/>
    <cellStyle name="_17-05_PE_Med_Orca_1-10_2007 10 21_45-07_PEv1_MO_ARQ+EQFixo_4-2-2011 5" xfId="18640"/>
    <cellStyle name="_17-05_PE_Med_Orca_1-10_2007 10 21_45-07_PEv1_MO_ARQ+EQFixo_4-2-2011 6" xfId="21885"/>
    <cellStyle name="_17-05_PE_Med_Orca_1-10_2007 10 22" xfId="574"/>
    <cellStyle name="_17-05_PE_Med_Orca_1-10_2007 10 22 2" xfId="3488"/>
    <cellStyle name="_17-05_PE_Med_Orca_1-10_2007 10 22 3" xfId="8885"/>
    <cellStyle name="_17-05_PE_Med_Orca_1-10_2007 10 22 4" xfId="12137"/>
    <cellStyle name="_17-05_PE_Med_Orca_1-10_2007 10 22 5" xfId="15389"/>
    <cellStyle name="_17-05_PE_Med_Orca_1-10_2007 10 22 6" xfId="18641"/>
    <cellStyle name="_17-05_PE_Med_Orca_1-10_2007 10 22 7" xfId="21886"/>
    <cellStyle name="_17-05_PE_Med_Orca_1-10_2007 10 22_45-07_PEv1_MO_ARQ+EQFixo_4-2-2011" xfId="5932"/>
    <cellStyle name="_17-05_PE_Med_Orca_1-10_2007 10 22_45-07_PEv1_MO_ARQ+EQFixo_4-2-2011 2" xfId="8886"/>
    <cellStyle name="_17-05_PE_Med_Orca_1-10_2007 10 22_45-07_PEv1_MO_ARQ+EQFixo_4-2-2011 3" xfId="12138"/>
    <cellStyle name="_17-05_PE_Med_Orca_1-10_2007 10 22_45-07_PEv1_MO_ARQ+EQFixo_4-2-2011 4" xfId="15390"/>
    <cellStyle name="_17-05_PE_Med_Orca_1-10_2007 10 22_45-07_PEv1_MO_ARQ+EQFixo_4-2-2011 5" xfId="18642"/>
    <cellStyle name="_17-05_PE_Med_Orca_1-10_2007 10 22_45-07_PEv1_MO_ARQ+EQFixo_4-2-2011 6" xfId="21887"/>
    <cellStyle name="_17-05_PE_Med_Orca_1-10_2007 10 23" xfId="575"/>
    <cellStyle name="_17-05_PE_Med_Orca_1-10_2007 10 23 2" xfId="3489"/>
    <cellStyle name="_17-05_PE_Med_Orca_1-10_2007 10 23 3" xfId="8887"/>
    <cellStyle name="_17-05_PE_Med_Orca_1-10_2007 10 23 4" xfId="12139"/>
    <cellStyle name="_17-05_PE_Med_Orca_1-10_2007 10 23 5" xfId="15391"/>
    <cellStyle name="_17-05_PE_Med_Orca_1-10_2007 10 23 6" xfId="18643"/>
    <cellStyle name="_17-05_PE_Med_Orca_1-10_2007 10 23 7" xfId="21888"/>
    <cellStyle name="_17-05_PE_Med_Orca_1-10_2007 10 23_45-07_PEv1_MO_ARQ+EQFixo_4-2-2011" xfId="5933"/>
    <cellStyle name="_17-05_PE_Med_Orca_1-10_2007 10 23_45-07_PEv1_MO_ARQ+EQFixo_4-2-2011 2" xfId="8888"/>
    <cellStyle name="_17-05_PE_Med_Orca_1-10_2007 10 23_45-07_PEv1_MO_ARQ+EQFixo_4-2-2011 3" xfId="12140"/>
    <cellStyle name="_17-05_PE_Med_Orca_1-10_2007 10 23_45-07_PEv1_MO_ARQ+EQFixo_4-2-2011 4" xfId="15392"/>
    <cellStyle name="_17-05_PE_Med_Orca_1-10_2007 10 23_45-07_PEv1_MO_ARQ+EQFixo_4-2-2011 5" xfId="18644"/>
    <cellStyle name="_17-05_PE_Med_Orca_1-10_2007 10 23_45-07_PEv1_MO_ARQ+EQFixo_4-2-2011 6" xfId="21889"/>
    <cellStyle name="_17-05_PE_Med_Orca_1-10_2007 10 24" xfId="576"/>
    <cellStyle name="_17-05_PE_Med_Orca_1-10_2007 10 24 2" xfId="3490"/>
    <cellStyle name="_17-05_PE_Med_Orca_1-10_2007 10 24 3" xfId="8889"/>
    <cellStyle name="_17-05_PE_Med_Orca_1-10_2007 10 24 4" xfId="12141"/>
    <cellStyle name="_17-05_PE_Med_Orca_1-10_2007 10 24 5" xfId="15393"/>
    <cellStyle name="_17-05_PE_Med_Orca_1-10_2007 10 24 6" xfId="18645"/>
    <cellStyle name="_17-05_PE_Med_Orca_1-10_2007 10 24 7" xfId="21890"/>
    <cellStyle name="_17-05_PE_Med_Orca_1-10_2007 10 24_45-07_PEv1_MO_ARQ+EQFixo_4-2-2011" xfId="5934"/>
    <cellStyle name="_17-05_PE_Med_Orca_1-10_2007 10 24_45-07_PEv1_MO_ARQ+EQFixo_4-2-2011 2" xfId="8890"/>
    <cellStyle name="_17-05_PE_Med_Orca_1-10_2007 10 24_45-07_PEv1_MO_ARQ+EQFixo_4-2-2011 3" xfId="12142"/>
    <cellStyle name="_17-05_PE_Med_Orca_1-10_2007 10 24_45-07_PEv1_MO_ARQ+EQFixo_4-2-2011 4" xfId="15394"/>
    <cellStyle name="_17-05_PE_Med_Orca_1-10_2007 10 24_45-07_PEv1_MO_ARQ+EQFixo_4-2-2011 5" xfId="18646"/>
    <cellStyle name="_17-05_PE_Med_Orca_1-10_2007 10 24_45-07_PEv1_MO_ARQ+EQFixo_4-2-2011 6" xfId="21891"/>
    <cellStyle name="_17-05_PE_Med_Orca_1-10_2007 10 25" xfId="2999"/>
    <cellStyle name="_17-05_PE_Med_Orca_1-10_2007 10 26" xfId="8858"/>
    <cellStyle name="_17-05_PE_Med_Orca_1-10_2007 10 27" xfId="12110"/>
    <cellStyle name="_17-05_PE_Med_Orca_1-10_2007 10 28" xfId="15362"/>
    <cellStyle name="_17-05_PE_Med_Orca_1-10_2007 10 29" xfId="18614"/>
    <cellStyle name="_17-05_PE_Med_Orca_1-10_2007 10 3" xfId="577"/>
    <cellStyle name="_17-05_PE_Med_Orca_1-10_2007 10 3 2" xfId="3491"/>
    <cellStyle name="_17-05_PE_Med_Orca_1-10_2007 10 3 3" xfId="8891"/>
    <cellStyle name="_17-05_PE_Med_Orca_1-10_2007 10 3 4" xfId="12143"/>
    <cellStyle name="_17-05_PE_Med_Orca_1-10_2007 10 3 5" xfId="15395"/>
    <cellStyle name="_17-05_PE_Med_Orca_1-10_2007 10 3 6" xfId="18647"/>
    <cellStyle name="_17-05_PE_Med_Orca_1-10_2007 10 3 7" xfId="21892"/>
    <cellStyle name="_17-05_PE_Med_Orca_1-10_2007 10 3_45-07_PEv1_MO_ARQ+EQFixo_4-2-2011" xfId="5935"/>
    <cellStyle name="_17-05_PE_Med_Orca_1-10_2007 10 3_45-07_PEv1_MO_ARQ+EQFixo_4-2-2011 2" xfId="8892"/>
    <cellStyle name="_17-05_PE_Med_Orca_1-10_2007 10 3_45-07_PEv1_MO_ARQ+EQFixo_4-2-2011 3" xfId="12144"/>
    <cellStyle name="_17-05_PE_Med_Orca_1-10_2007 10 3_45-07_PEv1_MO_ARQ+EQFixo_4-2-2011 4" xfId="15396"/>
    <cellStyle name="_17-05_PE_Med_Orca_1-10_2007 10 3_45-07_PEv1_MO_ARQ+EQFixo_4-2-2011 5" xfId="18648"/>
    <cellStyle name="_17-05_PE_Med_Orca_1-10_2007 10 3_45-07_PEv1_MO_ARQ+EQFixo_4-2-2011 6" xfId="21893"/>
    <cellStyle name="_17-05_PE_Med_Orca_1-10_2007 10 30" xfId="21859"/>
    <cellStyle name="_17-05_PE_Med_Orca_1-10_2007 10 4" xfId="578"/>
    <cellStyle name="_17-05_PE_Med_Orca_1-10_2007 10 4 2" xfId="3492"/>
    <cellStyle name="_17-05_PE_Med_Orca_1-10_2007 10 4 3" xfId="8893"/>
    <cellStyle name="_17-05_PE_Med_Orca_1-10_2007 10 4 4" xfId="12145"/>
    <cellStyle name="_17-05_PE_Med_Orca_1-10_2007 10 4 5" xfId="15397"/>
    <cellStyle name="_17-05_PE_Med_Orca_1-10_2007 10 4 6" xfId="18649"/>
    <cellStyle name="_17-05_PE_Med_Orca_1-10_2007 10 4 7" xfId="21894"/>
    <cellStyle name="_17-05_PE_Med_Orca_1-10_2007 10 4_45-07_PEv1_MO_ARQ+EQFixo_4-2-2011" xfId="5936"/>
    <cellStyle name="_17-05_PE_Med_Orca_1-10_2007 10 4_45-07_PEv1_MO_ARQ+EQFixo_4-2-2011 2" xfId="8894"/>
    <cellStyle name="_17-05_PE_Med_Orca_1-10_2007 10 4_45-07_PEv1_MO_ARQ+EQFixo_4-2-2011 3" xfId="12146"/>
    <cellStyle name="_17-05_PE_Med_Orca_1-10_2007 10 4_45-07_PEv1_MO_ARQ+EQFixo_4-2-2011 4" xfId="15398"/>
    <cellStyle name="_17-05_PE_Med_Orca_1-10_2007 10 4_45-07_PEv1_MO_ARQ+EQFixo_4-2-2011 5" xfId="18650"/>
    <cellStyle name="_17-05_PE_Med_Orca_1-10_2007 10 4_45-07_PEv1_MO_ARQ+EQFixo_4-2-2011 6" xfId="21895"/>
    <cellStyle name="_17-05_PE_Med_Orca_1-10_2007 10 5" xfId="579"/>
    <cellStyle name="_17-05_PE_Med_Orca_1-10_2007 10 5 2" xfId="3493"/>
    <cellStyle name="_17-05_PE_Med_Orca_1-10_2007 10 5 3" xfId="8895"/>
    <cellStyle name="_17-05_PE_Med_Orca_1-10_2007 10 5 4" xfId="12147"/>
    <cellStyle name="_17-05_PE_Med_Orca_1-10_2007 10 5 5" xfId="15399"/>
    <cellStyle name="_17-05_PE_Med_Orca_1-10_2007 10 5 6" xfId="18651"/>
    <cellStyle name="_17-05_PE_Med_Orca_1-10_2007 10 5 7" xfId="21896"/>
    <cellStyle name="_17-05_PE_Med_Orca_1-10_2007 10 5_45-07_PEv1_MO_ARQ+EQFixo_4-2-2011" xfId="5937"/>
    <cellStyle name="_17-05_PE_Med_Orca_1-10_2007 10 5_45-07_PEv1_MO_ARQ+EQFixo_4-2-2011 2" xfId="8896"/>
    <cellStyle name="_17-05_PE_Med_Orca_1-10_2007 10 5_45-07_PEv1_MO_ARQ+EQFixo_4-2-2011 3" xfId="12148"/>
    <cellStyle name="_17-05_PE_Med_Orca_1-10_2007 10 5_45-07_PEv1_MO_ARQ+EQFixo_4-2-2011 4" xfId="15400"/>
    <cellStyle name="_17-05_PE_Med_Orca_1-10_2007 10 5_45-07_PEv1_MO_ARQ+EQFixo_4-2-2011 5" xfId="18652"/>
    <cellStyle name="_17-05_PE_Med_Orca_1-10_2007 10 5_45-07_PEv1_MO_ARQ+EQFixo_4-2-2011 6" xfId="21897"/>
    <cellStyle name="_17-05_PE_Med_Orca_1-10_2007 10 6" xfId="580"/>
    <cellStyle name="_17-05_PE_Med_Orca_1-10_2007 10 6 2" xfId="3494"/>
    <cellStyle name="_17-05_PE_Med_Orca_1-10_2007 10 6 3" xfId="8897"/>
    <cellStyle name="_17-05_PE_Med_Orca_1-10_2007 10 6 4" xfId="12149"/>
    <cellStyle name="_17-05_PE_Med_Orca_1-10_2007 10 6 5" xfId="15401"/>
    <cellStyle name="_17-05_PE_Med_Orca_1-10_2007 10 6 6" xfId="18653"/>
    <cellStyle name="_17-05_PE_Med_Orca_1-10_2007 10 6 7" xfId="21898"/>
    <cellStyle name="_17-05_PE_Med_Orca_1-10_2007 10 6_45-07_PEv1_MO_ARQ+EQFixo_4-2-2011" xfId="5938"/>
    <cellStyle name="_17-05_PE_Med_Orca_1-10_2007 10 6_45-07_PEv1_MO_ARQ+EQFixo_4-2-2011 2" xfId="8898"/>
    <cellStyle name="_17-05_PE_Med_Orca_1-10_2007 10 6_45-07_PEv1_MO_ARQ+EQFixo_4-2-2011 3" xfId="12150"/>
    <cellStyle name="_17-05_PE_Med_Orca_1-10_2007 10 6_45-07_PEv1_MO_ARQ+EQFixo_4-2-2011 4" xfId="15402"/>
    <cellStyle name="_17-05_PE_Med_Orca_1-10_2007 10 6_45-07_PEv1_MO_ARQ+EQFixo_4-2-2011 5" xfId="18654"/>
    <cellStyle name="_17-05_PE_Med_Orca_1-10_2007 10 6_45-07_PEv1_MO_ARQ+EQFixo_4-2-2011 6" xfId="21899"/>
    <cellStyle name="_17-05_PE_Med_Orca_1-10_2007 10 7" xfId="581"/>
    <cellStyle name="_17-05_PE_Med_Orca_1-10_2007 10 7 2" xfId="3495"/>
    <cellStyle name="_17-05_PE_Med_Orca_1-10_2007 10 7 3" xfId="8899"/>
    <cellStyle name="_17-05_PE_Med_Orca_1-10_2007 10 7 4" xfId="12151"/>
    <cellStyle name="_17-05_PE_Med_Orca_1-10_2007 10 7 5" xfId="15403"/>
    <cellStyle name="_17-05_PE_Med_Orca_1-10_2007 10 7 6" xfId="18655"/>
    <cellStyle name="_17-05_PE_Med_Orca_1-10_2007 10 7 7" xfId="21900"/>
    <cellStyle name="_17-05_PE_Med_Orca_1-10_2007 10 7_45-07_PEv1_MO_ARQ+EQFixo_4-2-2011" xfId="5939"/>
    <cellStyle name="_17-05_PE_Med_Orca_1-10_2007 10 7_45-07_PEv1_MO_ARQ+EQFixo_4-2-2011 2" xfId="8900"/>
    <cellStyle name="_17-05_PE_Med_Orca_1-10_2007 10 7_45-07_PEv1_MO_ARQ+EQFixo_4-2-2011 3" xfId="12152"/>
    <cellStyle name="_17-05_PE_Med_Orca_1-10_2007 10 7_45-07_PEv1_MO_ARQ+EQFixo_4-2-2011 4" xfId="15404"/>
    <cellStyle name="_17-05_PE_Med_Orca_1-10_2007 10 7_45-07_PEv1_MO_ARQ+EQFixo_4-2-2011 5" xfId="18656"/>
    <cellStyle name="_17-05_PE_Med_Orca_1-10_2007 10 7_45-07_PEv1_MO_ARQ+EQFixo_4-2-2011 6" xfId="21901"/>
    <cellStyle name="_17-05_PE_Med_Orca_1-10_2007 10 8" xfId="582"/>
    <cellStyle name="_17-05_PE_Med_Orca_1-10_2007 10 8 2" xfId="3496"/>
    <cellStyle name="_17-05_PE_Med_Orca_1-10_2007 10 8 3" xfId="8901"/>
    <cellStyle name="_17-05_PE_Med_Orca_1-10_2007 10 8 4" xfId="12153"/>
    <cellStyle name="_17-05_PE_Med_Orca_1-10_2007 10 8 5" xfId="15405"/>
    <cellStyle name="_17-05_PE_Med_Orca_1-10_2007 10 8 6" xfId="18657"/>
    <cellStyle name="_17-05_PE_Med_Orca_1-10_2007 10 8 7" xfId="21902"/>
    <cellStyle name="_17-05_PE_Med_Orca_1-10_2007 10 8_45-07_PEv1_MO_ARQ+EQFixo_4-2-2011" xfId="5940"/>
    <cellStyle name="_17-05_PE_Med_Orca_1-10_2007 10 8_45-07_PEv1_MO_ARQ+EQFixo_4-2-2011 2" xfId="8902"/>
    <cellStyle name="_17-05_PE_Med_Orca_1-10_2007 10 8_45-07_PEv1_MO_ARQ+EQFixo_4-2-2011 3" xfId="12154"/>
    <cellStyle name="_17-05_PE_Med_Orca_1-10_2007 10 8_45-07_PEv1_MO_ARQ+EQFixo_4-2-2011 4" xfId="15406"/>
    <cellStyle name="_17-05_PE_Med_Orca_1-10_2007 10 8_45-07_PEv1_MO_ARQ+EQFixo_4-2-2011 5" xfId="18658"/>
    <cellStyle name="_17-05_PE_Med_Orca_1-10_2007 10 8_45-07_PEv1_MO_ARQ+EQFixo_4-2-2011 6" xfId="21903"/>
    <cellStyle name="_17-05_PE_Med_Orca_1-10_2007 10 9" xfId="583"/>
    <cellStyle name="_17-05_PE_Med_Orca_1-10_2007 10 9 2" xfId="3497"/>
    <cellStyle name="_17-05_PE_Med_Orca_1-10_2007 10 9 3" xfId="8903"/>
    <cellStyle name="_17-05_PE_Med_Orca_1-10_2007 10 9 4" xfId="12155"/>
    <cellStyle name="_17-05_PE_Med_Orca_1-10_2007 10 9 5" xfId="15407"/>
    <cellStyle name="_17-05_PE_Med_Orca_1-10_2007 10 9 6" xfId="18659"/>
    <cellStyle name="_17-05_PE_Med_Orca_1-10_2007 10 9 7" xfId="21904"/>
    <cellStyle name="_17-05_PE_Med_Orca_1-10_2007 10 9_45-07_PEv1_MO_ARQ+EQFixo_4-2-2011" xfId="5941"/>
    <cellStyle name="_17-05_PE_Med_Orca_1-10_2007 10 9_45-07_PEv1_MO_ARQ+EQFixo_4-2-2011 2" xfId="8904"/>
    <cellStyle name="_17-05_PE_Med_Orca_1-10_2007 10 9_45-07_PEv1_MO_ARQ+EQFixo_4-2-2011 3" xfId="12156"/>
    <cellStyle name="_17-05_PE_Med_Orca_1-10_2007 10 9_45-07_PEv1_MO_ARQ+EQFixo_4-2-2011 4" xfId="15408"/>
    <cellStyle name="_17-05_PE_Med_Orca_1-10_2007 10 9_45-07_PEv1_MO_ARQ+EQFixo_4-2-2011 5" xfId="18660"/>
    <cellStyle name="_17-05_PE_Med_Orca_1-10_2007 10 9_45-07_PEv1_MO_ARQ+EQFixo_4-2-2011 6" xfId="21905"/>
    <cellStyle name="_17-05_PE_Med_Orca_1-10_2007 10_16-09_PE_V2_ARQ_M-O_28-01-11" xfId="6254"/>
    <cellStyle name="_17-05_PE_Med_Orca_1-10_2007 10_45-07_PEv1_MO_ARQ+EQFixo_4-2-2011" xfId="5942"/>
    <cellStyle name="_17-05_PE_Med_Orca_1-10_2007 10_45-07_PEv1_MO_ARQ+EQFixo_4-2-2011 2" xfId="8905"/>
    <cellStyle name="_17-05_PE_Med_Orca_1-10_2007 10_45-07_PEv1_MO_ARQ+EQFixo_4-2-2011 3" xfId="12157"/>
    <cellStyle name="_17-05_PE_Med_Orca_1-10_2007 10_45-07_PEv1_MO_ARQ+EQFixo_4-2-2011 4" xfId="15409"/>
    <cellStyle name="_17-05_PE_Med_Orca_1-10_2007 10_45-07_PEv1_MO_ARQ+EQFixo_4-2-2011 5" xfId="18661"/>
    <cellStyle name="_17-05_PE_Med_Orca_1-10_2007 10_45-07_PEv1_MO_ARQ+EQFixo_4-2-2011 6" xfId="21906"/>
    <cellStyle name="_17-05_PE_Med_Orca_1-10_2007 10_ARTICULADO" xfId="5943"/>
    <cellStyle name="_17-05_PE_Med_Orca_1-10_2007 10_ARTICULADO 2" xfId="8906"/>
    <cellStyle name="_17-05_PE_Med_Orca_1-10_2007 10_ARTICULADO 3" xfId="12158"/>
    <cellStyle name="_17-05_PE_Med_Orca_1-10_2007 10_ARTICULADO 4" xfId="15410"/>
    <cellStyle name="_17-05_PE_Med_Orca_1-10_2007 10_ARTICULADO 5" xfId="18662"/>
    <cellStyle name="_17-05_PE_Med_Orca_1-10_2007 10_ARTICULADO 6" xfId="21907"/>
    <cellStyle name="_17-05_PE_Med_Orca_1-10_2007 11" xfId="26"/>
    <cellStyle name="_17-05_PE_Med_Orca_1-10_2007 11 10" xfId="584"/>
    <cellStyle name="_17-05_PE_Med_Orca_1-10_2007 11 10 2" xfId="3498"/>
    <cellStyle name="_17-05_PE_Med_Orca_1-10_2007 11 10 3" xfId="8908"/>
    <cellStyle name="_17-05_PE_Med_Orca_1-10_2007 11 10 4" xfId="12160"/>
    <cellStyle name="_17-05_PE_Med_Orca_1-10_2007 11 10 5" xfId="15412"/>
    <cellStyle name="_17-05_PE_Med_Orca_1-10_2007 11 10 6" xfId="18664"/>
    <cellStyle name="_17-05_PE_Med_Orca_1-10_2007 11 10 7" xfId="21909"/>
    <cellStyle name="_17-05_PE_Med_Orca_1-10_2007 11 10_45-07_PEv1_MO_ARQ+EQFixo_4-2-2011" xfId="5944"/>
    <cellStyle name="_17-05_PE_Med_Orca_1-10_2007 11 10_45-07_PEv1_MO_ARQ+EQFixo_4-2-2011 2" xfId="8909"/>
    <cellStyle name="_17-05_PE_Med_Orca_1-10_2007 11 10_45-07_PEv1_MO_ARQ+EQFixo_4-2-2011 3" xfId="12161"/>
    <cellStyle name="_17-05_PE_Med_Orca_1-10_2007 11 10_45-07_PEv1_MO_ARQ+EQFixo_4-2-2011 4" xfId="15413"/>
    <cellStyle name="_17-05_PE_Med_Orca_1-10_2007 11 10_45-07_PEv1_MO_ARQ+EQFixo_4-2-2011 5" xfId="18665"/>
    <cellStyle name="_17-05_PE_Med_Orca_1-10_2007 11 10_45-07_PEv1_MO_ARQ+EQFixo_4-2-2011 6" xfId="21910"/>
    <cellStyle name="_17-05_PE_Med_Orca_1-10_2007 11 11" xfId="585"/>
    <cellStyle name="_17-05_PE_Med_Orca_1-10_2007 11 11 2" xfId="3499"/>
    <cellStyle name="_17-05_PE_Med_Orca_1-10_2007 11 11 3" xfId="8910"/>
    <cellStyle name="_17-05_PE_Med_Orca_1-10_2007 11 11 4" xfId="12162"/>
    <cellStyle name="_17-05_PE_Med_Orca_1-10_2007 11 11 5" xfId="15414"/>
    <cellStyle name="_17-05_PE_Med_Orca_1-10_2007 11 11 6" xfId="18666"/>
    <cellStyle name="_17-05_PE_Med_Orca_1-10_2007 11 11 7" xfId="21911"/>
    <cellStyle name="_17-05_PE_Med_Orca_1-10_2007 11 11_45-07_PEv1_MO_ARQ+EQFixo_4-2-2011" xfId="5945"/>
    <cellStyle name="_17-05_PE_Med_Orca_1-10_2007 11 11_45-07_PEv1_MO_ARQ+EQFixo_4-2-2011 2" xfId="8911"/>
    <cellStyle name="_17-05_PE_Med_Orca_1-10_2007 11 11_45-07_PEv1_MO_ARQ+EQFixo_4-2-2011 3" xfId="12163"/>
    <cellStyle name="_17-05_PE_Med_Orca_1-10_2007 11 11_45-07_PEv1_MO_ARQ+EQFixo_4-2-2011 4" xfId="15415"/>
    <cellStyle name="_17-05_PE_Med_Orca_1-10_2007 11 11_45-07_PEv1_MO_ARQ+EQFixo_4-2-2011 5" xfId="18667"/>
    <cellStyle name="_17-05_PE_Med_Orca_1-10_2007 11 11_45-07_PEv1_MO_ARQ+EQFixo_4-2-2011 6" xfId="21912"/>
    <cellStyle name="_17-05_PE_Med_Orca_1-10_2007 11 12" xfId="586"/>
    <cellStyle name="_17-05_PE_Med_Orca_1-10_2007 11 12 2" xfId="3500"/>
    <cellStyle name="_17-05_PE_Med_Orca_1-10_2007 11 12 3" xfId="8912"/>
    <cellStyle name="_17-05_PE_Med_Orca_1-10_2007 11 12 4" xfId="12164"/>
    <cellStyle name="_17-05_PE_Med_Orca_1-10_2007 11 12 5" xfId="15416"/>
    <cellStyle name="_17-05_PE_Med_Orca_1-10_2007 11 12 6" xfId="18668"/>
    <cellStyle name="_17-05_PE_Med_Orca_1-10_2007 11 12 7" xfId="21913"/>
    <cellStyle name="_17-05_PE_Med_Orca_1-10_2007 11 12_45-07_PEv1_MO_ARQ+EQFixo_4-2-2011" xfId="5946"/>
    <cellStyle name="_17-05_PE_Med_Orca_1-10_2007 11 12_45-07_PEv1_MO_ARQ+EQFixo_4-2-2011 2" xfId="8913"/>
    <cellStyle name="_17-05_PE_Med_Orca_1-10_2007 11 12_45-07_PEv1_MO_ARQ+EQFixo_4-2-2011 3" xfId="12165"/>
    <cellStyle name="_17-05_PE_Med_Orca_1-10_2007 11 12_45-07_PEv1_MO_ARQ+EQFixo_4-2-2011 4" xfId="15417"/>
    <cellStyle name="_17-05_PE_Med_Orca_1-10_2007 11 12_45-07_PEv1_MO_ARQ+EQFixo_4-2-2011 5" xfId="18669"/>
    <cellStyle name="_17-05_PE_Med_Orca_1-10_2007 11 12_45-07_PEv1_MO_ARQ+EQFixo_4-2-2011 6" xfId="21914"/>
    <cellStyle name="_17-05_PE_Med_Orca_1-10_2007 11 13" xfId="587"/>
    <cellStyle name="_17-05_PE_Med_Orca_1-10_2007 11 13 2" xfId="3501"/>
    <cellStyle name="_17-05_PE_Med_Orca_1-10_2007 11 13 3" xfId="8914"/>
    <cellStyle name="_17-05_PE_Med_Orca_1-10_2007 11 13 4" xfId="12166"/>
    <cellStyle name="_17-05_PE_Med_Orca_1-10_2007 11 13 5" xfId="15418"/>
    <cellStyle name="_17-05_PE_Med_Orca_1-10_2007 11 13 6" xfId="18670"/>
    <cellStyle name="_17-05_PE_Med_Orca_1-10_2007 11 13 7" xfId="21915"/>
    <cellStyle name="_17-05_PE_Med_Orca_1-10_2007 11 13_45-07_PEv1_MO_ARQ+EQFixo_4-2-2011" xfId="5947"/>
    <cellStyle name="_17-05_PE_Med_Orca_1-10_2007 11 13_45-07_PEv1_MO_ARQ+EQFixo_4-2-2011 2" xfId="8915"/>
    <cellStyle name="_17-05_PE_Med_Orca_1-10_2007 11 13_45-07_PEv1_MO_ARQ+EQFixo_4-2-2011 3" xfId="12167"/>
    <cellStyle name="_17-05_PE_Med_Orca_1-10_2007 11 13_45-07_PEv1_MO_ARQ+EQFixo_4-2-2011 4" xfId="15419"/>
    <cellStyle name="_17-05_PE_Med_Orca_1-10_2007 11 13_45-07_PEv1_MO_ARQ+EQFixo_4-2-2011 5" xfId="18671"/>
    <cellStyle name="_17-05_PE_Med_Orca_1-10_2007 11 13_45-07_PEv1_MO_ARQ+EQFixo_4-2-2011 6" xfId="21916"/>
    <cellStyle name="_17-05_PE_Med_Orca_1-10_2007 11 14" xfId="588"/>
    <cellStyle name="_17-05_PE_Med_Orca_1-10_2007 11 14 2" xfId="3502"/>
    <cellStyle name="_17-05_PE_Med_Orca_1-10_2007 11 14 3" xfId="8916"/>
    <cellStyle name="_17-05_PE_Med_Orca_1-10_2007 11 14 4" xfId="12168"/>
    <cellStyle name="_17-05_PE_Med_Orca_1-10_2007 11 14 5" xfId="15420"/>
    <cellStyle name="_17-05_PE_Med_Orca_1-10_2007 11 14 6" xfId="18672"/>
    <cellStyle name="_17-05_PE_Med_Orca_1-10_2007 11 14 7" xfId="21917"/>
    <cellStyle name="_17-05_PE_Med_Orca_1-10_2007 11 14_45-07_PEv1_MO_ARQ+EQFixo_4-2-2011" xfId="5948"/>
    <cellStyle name="_17-05_PE_Med_Orca_1-10_2007 11 14_45-07_PEv1_MO_ARQ+EQFixo_4-2-2011 2" xfId="8917"/>
    <cellStyle name="_17-05_PE_Med_Orca_1-10_2007 11 14_45-07_PEv1_MO_ARQ+EQFixo_4-2-2011 3" xfId="12169"/>
    <cellStyle name="_17-05_PE_Med_Orca_1-10_2007 11 14_45-07_PEv1_MO_ARQ+EQFixo_4-2-2011 4" xfId="15421"/>
    <cellStyle name="_17-05_PE_Med_Orca_1-10_2007 11 14_45-07_PEv1_MO_ARQ+EQFixo_4-2-2011 5" xfId="18673"/>
    <cellStyle name="_17-05_PE_Med_Orca_1-10_2007 11 14_45-07_PEv1_MO_ARQ+EQFixo_4-2-2011 6" xfId="21918"/>
    <cellStyle name="_17-05_PE_Med_Orca_1-10_2007 11 15" xfId="589"/>
    <cellStyle name="_17-05_PE_Med_Orca_1-10_2007 11 15 2" xfId="3503"/>
    <cellStyle name="_17-05_PE_Med_Orca_1-10_2007 11 15 3" xfId="8918"/>
    <cellStyle name="_17-05_PE_Med_Orca_1-10_2007 11 15 4" xfId="12170"/>
    <cellStyle name="_17-05_PE_Med_Orca_1-10_2007 11 15 5" xfId="15422"/>
    <cellStyle name="_17-05_PE_Med_Orca_1-10_2007 11 15 6" xfId="18674"/>
    <cellStyle name="_17-05_PE_Med_Orca_1-10_2007 11 15 7" xfId="21919"/>
    <cellStyle name="_17-05_PE_Med_Orca_1-10_2007 11 15_45-07_PEv1_MO_ARQ+EQFixo_4-2-2011" xfId="5949"/>
    <cellStyle name="_17-05_PE_Med_Orca_1-10_2007 11 15_45-07_PEv1_MO_ARQ+EQFixo_4-2-2011 2" xfId="8919"/>
    <cellStyle name="_17-05_PE_Med_Orca_1-10_2007 11 15_45-07_PEv1_MO_ARQ+EQFixo_4-2-2011 3" xfId="12171"/>
    <cellStyle name="_17-05_PE_Med_Orca_1-10_2007 11 15_45-07_PEv1_MO_ARQ+EQFixo_4-2-2011 4" xfId="15423"/>
    <cellStyle name="_17-05_PE_Med_Orca_1-10_2007 11 15_45-07_PEv1_MO_ARQ+EQFixo_4-2-2011 5" xfId="18675"/>
    <cellStyle name="_17-05_PE_Med_Orca_1-10_2007 11 15_45-07_PEv1_MO_ARQ+EQFixo_4-2-2011 6" xfId="21920"/>
    <cellStyle name="_17-05_PE_Med_Orca_1-10_2007 11 16" xfId="590"/>
    <cellStyle name="_17-05_PE_Med_Orca_1-10_2007 11 16 2" xfId="3504"/>
    <cellStyle name="_17-05_PE_Med_Orca_1-10_2007 11 16 3" xfId="8920"/>
    <cellStyle name="_17-05_PE_Med_Orca_1-10_2007 11 16 4" xfId="12172"/>
    <cellStyle name="_17-05_PE_Med_Orca_1-10_2007 11 16 5" xfId="15424"/>
    <cellStyle name="_17-05_PE_Med_Orca_1-10_2007 11 16 6" xfId="18676"/>
    <cellStyle name="_17-05_PE_Med_Orca_1-10_2007 11 16 7" xfId="21921"/>
    <cellStyle name="_17-05_PE_Med_Orca_1-10_2007 11 16_45-07_PEv1_MO_ARQ+EQFixo_4-2-2011" xfId="5950"/>
    <cellStyle name="_17-05_PE_Med_Orca_1-10_2007 11 16_45-07_PEv1_MO_ARQ+EQFixo_4-2-2011 2" xfId="8921"/>
    <cellStyle name="_17-05_PE_Med_Orca_1-10_2007 11 16_45-07_PEv1_MO_ARQ+EQFixo_4-2-2011 3" xfId="12173"/>
    <cellStyle name="_17-05_PE_Med_Orca_1-10_2007 11 16_45-07_PEv1_MO_ARQ+EQFixo_4-2-2011 4" xfId="15425"/>
    <cellStyle name="_17-05_PE_Med_Orca_1-10_2007 11 16_45-07_PEv1_MO_ARQ+EQFixo_4-2-2011 5" xfId="18677"/>
    <cellStyle name="_17-05_PE_Med_Orca_1-10_2007 11 16_45-07_PEv1_MO_ARQ+EQFixo_4-2-2011 6" xfId="21922"/>
    <cellStyle name="_17-05_PE_Med_Orca_1-10_2007 11 17" xfId="591"/>
    <cellStyle name="_17-05_PE_Med_Orca_1-10_2007 11 17 2" xfId="3505"/>
    <cellStyle name="_17-05_PE_Med_Orca_1-10_2007 11 17 3" xfId="8922"/>
    <cellStyle name="_17-05_PE_Med_Orca_1-10_2007 11 17 4" xfId="12174"/>
    <cellStyle name="_17-05_PE_Med_Orca_1-10_2007 11 17 5" xfId="15426"/>
    <cellStyle name="_17-05_PE_Med_Orca_1-10_2007 11 17 6" xfId="18678"/>
    <cellStyle name="_17-05_PE_Med_Orca_1-10_2007 11 17 7" xfId="21923"/>
    <cellStyle name="_17-05_PE_Med_Orca_1-10_2007 11 17_45-07_PEv1_MO_ARQ+EQFixo_4-2-2011" xfId="5951"/>
    <cellStyle name="_17-05_PE_Med_Orca_1-10_2007 11 17_45-07_PEv1_MO_ARQ+EQFixo_4-2-2011 2" xfId="8923"/>
    <cellStyle name="_17-05_PE_Med_Orca_1-10_2007 11 17_45-07_PEv1_MO_ARQ+EQFixo_4-2-2011 3" xfId="12175"/>
    <cellStyle name="_17-05_PE_Med_Orca_1-10_2007 11 17_45-07_PEv1_MO_ARQ+EQFixo_4-2-2011 4" xfId="15427"/>
    <cellStyle name="_17-05_PE_Med_Orca_1-10_2007 11 17_45-07_PEv1_MO_ARQ+EQFixo_4-2-2011 5" xfId="18679"/>
    <cellStyle name="_17-05_PE_Med_Orca_1-10_2007 11 17_45-07_PEv1_MO_ARQ+EQFixo_4-2-2011 6" xfId="21924"/>
    <cellStyle name="_17-05_PE_Med_Orca_1-10_2007 11 18" xfId="592"/>
    <cellStyle name="_17-05_PE_Med_Orca_1-10_2007 11 18 2" xfId="3506"/>
    <cellStyle name="_17-05_PE_Med_Orca_1-10_2007 11 18 3" xfId="8924"/>
    <cellStyle name="_17-05_PE_Med_Orca_1-10_2007 11 18 4" xfId="12176"/>
    <cellStyle name="_17-05_PE_Med_Orca_1-10_2007 11 18 5" xfId="15428"/>
    <cellStyle name="_17-05_PE_Med_Orca_1-10_2007 11 18 6" xfId="18680"/>
    <cellStyle name="_17-05_PE_Med_Orca_1-10_2007 11 18 7" xfId="21925"/>
    <cellStyle name="_17-05_PE_Med_Orca_1-10_2007 11 18_45-07_PEv1_MO_ARQ+EQFixo_4-2-2011" xfId="5952"/>
    <cellStyle name="_17-05_PE_Med_Orca_1-10_2007 11 18_45-07_PEv1_MO_ARQ+EQFixo_4-2-2011 2" xfId="8925"/>
    <cellStyle name="_17-05_PE_Med_Orca_1-10_2007 11 18_45-07_PEv1_MO_ARQ+EQFixo_4-2-2011 3" xfId="12177"/>
    <cellStyle name="_17-05_PE_Med_Orca_1-10_2007 11 18_45-07_PEv1_MO_ARQ+EQFixo_4-2-2011 4" xfId="15429"/>
    <cellStyle name="_17-05_PE_Med_Orca_1-10_2007 11 18_45-07_PEv1_MO_ARQ+EQFixo_4-2-2011 5" xfId="18681"/>
    <cellStyle name="_17-05_PE_Med_Orca_1-10_2007 11 18_45-07_PEv1_MO_ARQ+EQFixo_4-2-2011 6" xfId="21926"/>
    <cellStyle name="_17-05_PE_Med_Orca_1-10_2007 11 19" xfId="593"/>
    <cellStyle name="_17-05_PE_Med_Orca_1-10_2007 11 19 2" xfId="3507"/>
    <cellStyle name="_17-05_PE_Med_Orca_1-10_2007 11 19 3" xfId="8926"/>
    <cellStyle name="_17-05_PE_Med_Orca_1-10_2007 11 19 4" xfId="12178"/>
    <cellStyle name="_17-05_PE_Med_Orca_1-10_2007 11 19 5" xfId="15430"/>
    <cellStyle name="_17-05_PE_Med_Orca_1-10_2007 11 19 6" xfId="18682"/>
    <cellStyle name="_17-05_PE_Med_Orca_1-10_2007 11 19 7" xfId="21927"/>
    <cellStyle name="_17-05_PE_Med_Orca_1-10_2007 11 19_45-07_PEv1_MO_ARQ+EQFixo_4-2-2011" xfId="5953"/>
    <cellStyle name="_17-05_PE_Med_Orca_1-10_2007 11 19_45-07_PEv1_MO_ARQ+EQFixo_4-2-2011 2" xfId="8927"/>
    <cellStyle name="_17-05_PE_Med_Orca_1-10_2007 11 19_45-07_PEv1_MO_ARQ+EQFixo_4-2-2011 3" xfId="12179"/>
    <cellStyle name="_17-05_PE_Med_Orca_1-10_2007 11 19_45-07_PEv1_MO_ARQ+EQFixo_4-2-2011 4" xfId="15431"/>
    <cellStyle name="_17-05_PE_Med_Orca_1-10_2007 11 19_45-07_PEv1_MO_ARQ+EQFixo_4-2-2011 5" xfId="18683"/>
    <cellStyle name="_17-05_PE_Med_Orca_1-10_2007 11 19_45-07_PEv1_MO_ARQ+EQFixo_4-2-2011 6" xfId="21928"/>
    <cellStyle name="_17-05_PE_Med_Orca_1-10_2007 11 2" xfId="594"/>
    <cellStyle name="_17-05_PE_Med_Orca_1-10_2007 11 2 2" xfId="3508"/>
    <cellStyle name="_17-05_PE_Med_Orca_1-10_2007 11 2 3" xfId="8928"/>
    <cellStyle name="_17-05_PE_Med_Orca_1-10_2007 11 2 4" xfId="12180"/>
    <cellStyle name="_17-05_PE_Med_Orca_1-10_2007 11 2 5" xfId="15432"/>
    <cellStyle name="_17-05_PE_Med_Orca_1-10_2007 11 2 6" xfId="18684"/>
    <cellStyle name="_17-05_PE_Med_Orca_1-10_2007 11 2 7" xfId="21929"/>
    <cellStyle name="_17-05_PE_Med_Orca_1-10_2007 11 2_45-07_PEv1_MO_ARQ+EQFixo_4-2-2011" xfId="5954"/>
    <cellStyle name="_17-05_PE_Med_Orca_1-10_2007 11 2_45-07_PEv1_MO_ARQ+EQFixo_4-2-2011 2" xfId="8929"/>
    <cellStyle name="_17-05_PE_Med_Orca_1-10_2007 11 2_45-07_PEv1_MO_ARQ+EQFixo_4-2-2011 3" xfId="12181"/>
    <cellStyle name="_17-05_PE_Med_Orca_1-10_2007 11 2_45-07_PEv1_MO_ARQ+EQFixo_4-2-2011 4" xfId="15433"/>
    <cellStyle name="_17-05_PE_Med_Orca_1-10_2007 11 2_45-07_PEv1_MO_ARQ+EQFixo_4-2-2011 5" xfId="18685"/>
    <cellStyle name="_17-05_PE_Med_Orca_1-10_2007 11 2_45-07_PEv1_MO_ARQ+EQFixo_4-2-2011 6" xfId="21930"/>
    <cellStyle name="_17-05_PE_Med_Orca_1-10_2007 11 20" xfId="595"/>
    <cellStyle name="_17-05_PE_Med_Orca_1-10_2007 11 20 2" xfId="3509"/>
    <cellStyle name="_17-05_PE_Med_Orca_1-10_2007 11 20 3" xfId="8930"/>
    <cellStyle name="_17-05_PE_Med_Orca_1-10_2007 11 20 4" xfId="12182"/>
    <cellStyle name="_17-05_PE_Med_Orca_1-10_2007 11 20 5" xfId="15434"/>
    <cellStyle name="_17-05_PE_Med_Orca_1-10_2007 11 20 6" xfId="18686"/>
    <cellStyle name="_17-05_PE_Med_Orca_1-10_2007 11 20 7" xfId="21931"/>
    <cellStyle name="_17-05_PE_Med_Orca_1-10_2007 11 20_45-07_PEv1_MO_ARQ+EQFixo_4-2-2011" xfId="5955"/>
    <cellStyle name="_17-05_PE_Med_Orca_1-10_2007 11 20_45-07_PEv1_MO_ARQ+EQFixo_4-2-2011 2" xfId="8931"/>
    <cellStyle name="_17-05_PE_Med_Orca_1-10_2007 11 20_45-07_PEv1_MO_ARQ+EQFixo_4-2-2011 3" xfId="12183"/>
    <cellStyle name="_17-05_PE_Med_Orca_1-10_2007 11 20_45-07_PEv1_MO_ARQ+EQFixo_4-2-2011 4" xfId="15435"/>
    <cellStyle name="_17-05_PE_Med_Orca_1-10_2007 11 20_45-07_PEv1_MO_ARQ+EQFixo_4-2-2011 5" xfId="18687"/>
    <cellStyle name="_17-05_PE_Med_Orca_1-10_2007 11 20_45-07_PEv1_MO_ARQ+EQFixo_4-2-2011 6" xfId="21932"/>
    <cellStyle name="_17-05_PE_Med_Orca_1-10_2007 11 21" xfId="596"/>
    <cellStyle name="_17-05_PE_Med_Orca_1-10_2007 11 21 2" xfId="3510"/>
    <cellStyle name="_17-05_PE_Med_Orca_1-10_2007 11 21 3" xfId="8932"/>
    <cellStyle name="_17-05_PE_Med_Orca_1-10_2007 11 21 4" xfId="12184"/>
    <cellStyle name="_17-05_PE_Med_Orca_1-10_2007 11 21 5" xfId="15436"/>
    <cellStyle name="_17-05_PE_Med_Orca_1-10_2007 11 21 6" xfId="18688"/>
    <cellStyle name="_17-05_PE_Med_Orca_1-10_2007 11 21 7" xfId="21933"/>
    <cellStyle name="_17-05_PE_Med_Orca_1-10_2007 11 21_45-07_PEv1_MO_ARQ+EQFixo_4-2-2011" xfId="5956"/>
    <cellStyle name="_17-05_PE_Med_Orca_1-10_2007 11 21_45-07_PEv1_MO_ARQ+EQFixo_4-2-2011 2" xfId="8933"/>
    <cellStyle name="_17-05_PE_Med_Orca_1-10_2007 11 21_45-07_PEv1_MO_ARQ+EQFixo_4-2-2011 3" xfId="12185"/>
    <cellStyle name="_17-05_PE_Med_Orca_1-10_2007 11 21_45-07_PEv1_MO_ARQ+EQFixo_4-2-2011 4" xfId="15437"/>
    <cellStyle name="_17-05_PE_Med_Orca_1-10_2007 11 21_45-07_PEv1_MO_ARQ+EQFixo_4-2-2011 5" xfId="18689"/>
    <cellStyle name="_17-05_PE_Med_Orca_1-10_2007 11 21_45-07_PEv1_MO_ARQ+EQFixo_4-2-2011 6" xfId="21934"/>
    <cellStyle name="_17-05_PE_Med_Orca_1-10_2007 11 22" xfId="597"/>
    <cellStyle name="_17-05_PE_Med_Orca_1-10_2007 11 22 2" xfId="3511"/>
    <cellStyle name="_17-05_PE_Med_Orca_1-10_2007 11 22 3" xfId="8934"/>
    <cellStyle name="_17-05_PE_Med_Orca_1-10_2007 11 22 4" xfId="12186"/>
    <cellStyle name="_17-05_PE_Med_Orca_1-10_2007 11 22 5" xfId="15438"/>
    <cellStyle name="_17-05_PE_Med_Orca_1-10_2007 11 22 6" xfId="18690"/>
    <cellStyle name="_17-05_PE_Med_Orca_1-10_2007 11 22 7" xfId="21935"/>
    <cellStyle name="_17-05_PE_Med_Orca_1-10_2007 11 22_45-07_PEv1_MO_ARQ+EQFixo_4-2-2011" xfId="5957"/>
    <cellStyle name="_17-05_PE_Med_Orca_1-10_2007 11 22_45-07_PEv1_MO_ARQ+EQFixo_4-2-2011 2" xfId="8935"/>
    <cellStyle name="_17-05_PE_Med_Orca_1-10_2007 11 22_45-07_PEv1_MO_ARQ+EQFixo_4-2-2011 3" xfId="12187"/>
    <cellStyle name="_17-05_PE_Med_Orca_1-10_2007 11 22_45-07_PEv1_MO_ARQ+EQFixo_4-2-2011 4" xfId="15439"/>
    <cellStyle name="_17-05_PE_Med_Orca_1-10_2007 11 22_45-07_PEv1_MO_ARQ+EQFixo_4-2-2011 5" xfId="18691"/>
    <cellStyle name="_17-05_PE_Med_Orca_1-10_2007 11 22_45-07_PEv1_MO_ARQ+EQFixo_4-2-2011 6" xfId="21936"/>
    <cellStyle name="_17-05_PE_Med_Orca_1-10_2007 11 23" xfId="598"/>
    <cellStyle name="_17-05_PE_Med_Orca_1-10_2007 11 23 2" xfId="3512"/>
    <cellStyle name="_17-05_PE_Med_Orca_1-10_2007 11 23 3" xfId="8936"/>
    <cellStyle name="_17-05_PE_Med_Orca_1-10_2007 11 23 4" xfId="12188"/>
    <cellStyle name="_17-05_PE_Med_Orca_1-10_2007 11 23 5" xfId="15440"/>
    <cellStyle name="_17-05_PE_Med_Orca_1-10_2007 11 23 6" xfId="18692"/>
    <cellStyle name="_17-05_PE_Med_Orca_1-10_2007 11 23 7" xfId="21937"/>
    <cellStyle name="_17-05_PE_Med_Orca_1-10_2007 11 23_45-07_PEv1_MO_ARQ+EQFixo_4-2-2011" xfId="5958"/>
    <cellStyle name="_17-05_PE_Med_Orca_1-10_2007 11 23_45-07_PEv1_MO_ARQ+EQFixo_4-2-2011 2" xfId="8937"/>
    <cellStyle name="_17-05_PE_Med_Orca_1-10_2007 11 23_45-07_PEv1_MO_ARQ+EQFixo_4-2-2011 3" xfId="12189"/>
    <cellStyle name="_17-05_PE_Med_Orca_1-10_2007 11 23_45-07_PEv1_MO_ARQ+EQFixo_4-2-2011 4" xfId="15441"/>
    <cellStyle name="_17-05_PE_Med_Orca_1-10_2007 11 23_45-07_PEv1_MO_ARQ+EQFixo_4-2-2011 5" xfId="18693"/>
    <cellStyle name="_17-05_PE_Med_Orca_1-10_2007 11 23_45-07_PEv1_MO_ARQ+EQFixo_4-2-2011 6" xfId="21938"/>
    <cellStyle name="_17-05_PE_Med_Orca_1-10_2007 11 24" xfId="599"/>
    <cellStyle name="_17-05_PE_Med_Orca_1-10_2007 11 24 2" xfId="3513"/>
    <cellStyle name="_17-05_PE_Med_Orca_1-10_2007 11 24 3" xfId="8938"/>
    <cellStyle name="_17-05_PE_Med_Orca_1-10_2007 11 24 4" xfId="12190"/>
    <cellStyle name="_17-05_PE_Med_Orca_1-10_2007 11 24 5" xfId="15442"/>
    <cellStyle name="_17-05_PE_Med_Orca_1-10_2007 11 24 6" xfId="18694"/>
    <cellStyle name="_17-05_PE_Med_Orca_1-10_2007 11 24 7" xfId="21939"/>
    <cellStyle name="_17-05_PE_Med_Orca_1-10_2007 11 24_45-07_PEv1_MO_ARQ+EQFixo_4-2-2011" xfId="5959"/>
    <cellStyle name="_17-05_PE_Med_Orca_1-10_2007 11 24_45-07_PEv1_MO_ARQ+EQFixo_4-2-2011 2" xfId="8939"/>
    <cellStyle name="_17-05_PE_Med_Orca_1-10_2007 11 24_45-07_PEv1_MO_ARQ+EQFixo_4-2-2011 3" xfId="12191"/>
    <cellStyle name="_17-05_PE_Med_Orca_1-10_2007 11 24_45-07_PEv1_MO_ARQ+EQFixo_4-2-2011 4" xfId="15443"/>
    <cellStyle name="_17-05_PE_Med_Orca_1-10_2007 11 24_45-07_PEv1_MO_ARQ+EQFixo_4-2-2011 5" xfId="18695"/>
    <cellStyle name="_17-05_PE_Med_Orca_1-10_2007 11 24_45-07_PEv1_MO_ARQ+EQFixo_4-2-2011 6" xfId="21940"/>
    <cellStyle name="_17-05_PE_Med_Orca_1-10_2007 11 25" xfId="3000"/>
    <cellStyle name="_17-05_PE_Med_Orca_1-10_2007 11 26" xfId="8907"/>
    <cellStyle name="_17-05_PE_Med_Orca_1-10_2007 11 27" xfId="12159"/>
    <cellStyle name="_17-05_PE_Med_Orca_1-10_2007 11 28" xfId="15411"/>
    <cellStyle name="_17-05_PE_Med_Orca_1-10_2007 11 29" xfId="18663"/>
    <cellStyle name="_17-05_PE_Med_Orca_1-10_2007 11 3" xfId="600"/>
    <cellStyle name="_17-05_PE_Med_Orca_1-10_2007 11 3 2" xfId="3514"/>
    <cellStyle name="_17-05_PE_Med_Orca_1-10_2007 11 3 3" xfId="8940"/>
    <cellStyle name="_17-05_PE_Med_Orca_1-10_2007 11 3 4" xfId="12192"/>
    <cellStyle name="_17-05_PE_Med_Orca_1-10_2007 11 3 5" xfId="15444"/>
    <cellStyle name="_17-05_PE_Med_Orca_1-10_2007 11 3 6" xfId="18696"/>
    <cellStyle name="_17-05_PE_Med_Orca_1-10_2007 11 3 7" xfId="21941"/>
    <cellStyle name="_17-05_PE_Med_Orca_1-10_2007 11 3_45-07_PEv1_MO_ARQ+EQFixo_4-2-2011" xfId="5960"/>
    <cellStyle name="_17-05_PE_Med_Orca_1-10_2007 11 3_45-07_PEv1_MO_ARQ+EQFixo_4-2-2011 2" xfId="8941"/>
    <cellStyle name="_17-05_PE_Med_Orca_1-10_2007 11 3_45-07_PEv1_MO_ARQ+EQFixo_4-2-2011 3" xfId="12193"/>
    <cellStyle name="_17-05_PE_Med_Orca_1-10_2007 11 3_45-07_PEv1_MO_ARQ+EQFixo_4-2-2011 4" xfId="15445"/>
    <cellStyle name="_17-05_PE_Med_Orca_1-10_2007 11 3_45-07_PEv1_MO_ARQ+EQFixo_4-2-2011 5" xfId="18697"/>
    <cellStyle name="_17-05_PE_Med_Orca_1-10_2007 11 3_45-07_PEv1_MO_ARQ+EQFixo_4-2-2011 6" xfId="21942"/>
    <cellStyle name="_17-05_PE_Med_Orca_1-10_2007 11 30" xfId="21908"/>
    <cellStyle name="_17-05_PE_Med_Orca_1-10_2007 11 4" xfId="601"/>
    <cellStyle name="_17-05_PE_Med_Orca_1-10_2007 11 4 2" xfId="3515"/>
    <cellStyle name="_17-05_PE_Med_Orca_1-10_2007 11 4 3" xfId="8942"/>
    <cellStyle name="_17-05_PE_Med_Orca_1-10_2007 11 4 4" xfId="12194"/>
    <cellStyle name="_17-05_PE_Med_Orca_1-10_2007 11 4 5" xfId="15446"/>
    <cellStyle name="_17-05_PE_Med_Orca_1-10_2007 11 4 6" xfId="18698"/>
    <cellStyle name="_17-05_PE_Med_Orca_1-10_2007 11 4 7" xfId="21943"/>
    <cellStyle name="_17-05_PE_Med_Orca_1-10_2007 11 4_45-07_PEv1_MO_ARQ+EQFixo_4-2-2011" xfId="5961"/>
    <cellStyle name="_17-05_PE_Med_Orca_1-10_2007 11 4_45-07_PEv1_MO_ARQ+EQFixo_4-2-2011 2" xfId="8943"/>
    <cellStyle name="_17-05_PE_Med_Orca_1-10_2007 11 4_45-07_PEv1_MO_ARQ+EQFixo_4-2-2011 3" xfId="12195"/>
    <cellStyle name="_17-05_PE_Med_Orca_1-10_2007 11 4_45-07_PEv1_MO_ARQ+EQFixo_4-2-2011 4" xfId="15447"/>
    <cellStyle name="_17-05_PE_Med_Orca_1-10_2007 11 4_45-07_PEv1_MO_ARQ+EQFixo_4-2-2011 5" xfId="18699"/>
    <cellStyle name="_17-05_PE_Med_Orca_1-10_2007 11 4_45-07_PEv1_MO_ARQ+EQFixo_4-2-2011 6" xfId="21944"/>
    <cellStyle name="_17-05_PE_Med_Orca_1-10_2007 11 5" xfId="602"/>
    <cellStyle name="_17-05_PE_Med_Orca_1-10_2007 11 5 2" xfId="3516"/>
    <cellStyle name="_17-05_PE_Med_Orca_1-10_2007 11 5 3" xfId="8944"/>
    <cellStyle name="_17-05_PE_Med_Orca_1-10_2007 11 5 4" xfId="12196"/>
    <cellStyle name="_17-05_PE_Med_Orca_1-10_2007 11 5 5" xfId="15448"/>
    <cellStyle name="_17-05_PE_Med_Orca_1-10_2007 11 5 6" xfId="18700"/>
    <cellStyle name="_17-05_PE_Med_Orca_1-10_2007 11 5 7" xfId="21945"/>
    <cellStyle name="_17-05_PE_Med_Orca_1-10_2007 11 5_45-07_PEv1_MO_ARQ+EQFixo_4-2-2011" xfId="5962"/>
    <cellStyle name="_17-05_PE_Med_Orca_1-10_2007 11 5_45-07_PEv1_MO_ARQ+EQFixo_4-2-2011 2" xfId="8945"/>
    <cellStyle name="_17-05_PE_Med_Orca_1-10_2007 11 5_45-07_PEv1_MO_ARQ+EQFixo_4-2-2011 3" xfId="12197"/>
    <cellStyle name="_17-05_PE_Med_Orca_1-10_2007 11 5_45-07_PEv1_MO_ARQ+EQFixo_4-2-2011 4" xfId="15449"/>
    <cellStyle name="_17-05_PE_Med_Orca_1-10_2007 11 5_45-07_PEv1_MO_ARQ+EQFixo_4-2-2011 5" xfId="18701"/>
    <cellStyle name="_17-05_PE_Med_Orca_1-10_2007 11 5_45-07_PEv1_MO_ARQ+EQFixo_4-2-2011 6" xfId="21946"/>
    <cellStyle name="_17-05_PE_Med_Orca_1-10_2007 11 6" xfId="603"/>
    <cellStyle name="_17-05_PE_Med_Orca_1-10_2007 11 6 2" xfId="3517"/>
    <cellStyle name="_17-05_PE_Med_Orca_1-10_2007 11 6 3" xfId="8946"/>
    <cellStyle name="_17-05_PE_Med_Orca_1-10_2007 11 6 4" xfId="12198"/>
    <cellStyle name="_17-05_PE_Med_Orca_1-10_2007 11 6 5" xfId="15450"/>
    <cellStyle name="_17-05_PE_Med_Orca_1-10_2007 11 6 6" xfId="18702"/>
    <cellStyle name="_17-05_PE_Med_Orca_1-10_2007 11 6 7" xfId="21947"/>
    <cellStyle name="_17-05_PE_Med_Orca_1-10_2007 11 6_45-07_PEv1_MO_ARQ+EQFixo_4-2-2011" xfId="5963"/>
    <cellStyle name="_17-05_PE_Med_Orca_1-10_2007 11 6_45-07_PEv1_MO_ARQ+EQFixo_4-2-2011 2" xfId="8947"/>
    <cellStyle name="_17-05_PE_Med_Orca_1-10_2007 11 6_45-07_PEv1_MO_ARQ+EQFixo_4-2-2011 3" xfId="12199"/>
    <cellStyle name="_17-05_PE_Med_Orca_1-10_2007 11 6_45-07_PEv1_MO_ARQ+EQFixo_4-2-2011 4" xfId="15451"/>
    <cellStyle name="_17-05_PE_Med_Orca_1-10_2007 11 6_45-07_PEv1_MO_ARQ+EQFixo_4-2-2011 5" xfId="18703"/>
    <cellStyle name="_17-05_PE_Med_Orca_1-10_2007 11 6_45-07_PEv1_MO_ARQ+EQFixo_4-2-2011 6" xfId="21948"/>
    <cellStyle name="_17-05_PE_Med_Orca_1-10_2007 11 7" xfId="604"/>
    <cellStyle name="_17-05_PE_Med_Orca_1-10_2007 11 7 2" xfId="3518"/>
    <cellStyle name="_17-05_PE_Med_Orca_1-10_2007 11 7 3" xfId="8948"/>
    <cellStyle name="_17-05_PE_Med_Orca_1-10_2007 11 7 4" xfId="12200"/>
    <cellStyle name="_17-05_PE_Med_Orca_1-10_2007 11 7 5" xfId="15452"/>
    <cellStyle name="_17-05_PE_Med_Orca_1-10_2007 11 7 6" xfId="18704"/>
    <cellStyle name="_17-05_PE_Med_Orca_1-10_2007 11 7 7" xfId="21949"/>
    <cellStyle name="_17-05_PE_Med_Orca_1-10_2007 11 7_45-07_PEv1_MO_ARQ+EQFixo_4-2-2011" xfId="5964"/>
    <cellStyle name="_17-05_PE_Med_Orca_1-10_2007 11 7_45-07_PEv1_MO_ARQ+EQFixo_4-2-2011 2" xfId="8949"/>
    <cellStyle name="_17-05_PE_Med_Orca_1-10_2007 11 7_45-07_PEv1_MO_ARQ+EQFixo_4-2-2011 3" xfId="12201"/>
    <cellStyle name="_17-05_PE_Med_Orca_1-10_2007 11 7_45-07_PEv1_MO_ARQ+EQFixo_4-2-2011 4" xfId="15453"/>
    <cellStyle name="_17-05_PE_Med_Orca_1-10_2007 11 7_45-07_PEv1_MO_ARQ+EQFixo_4-2-2011 5" xfId="18705"/>
    <cellStyle name="_17-05_PE_Med_Orca_1-10_2007 11 7_45-07_PEv1_MO_ARQ+EQFixo_4-2-2011 6" xfId="21950"/>
    <cellStyle name="_17-05_PE_Med_Orca_1-10_2007 11 8" xfId="605"/>
    <cellStyle name="_17-05_PE_Med_Orca_1-10_2007 11 8 2" xfId="3519"/>
    <cellStyle name="_17-05_PE_Med_Orca_1-10_2007 11 8 3" xfId="8950"/>
    <cellStyle name="_17-05_PE_Med_Orca_1-10_2007 11 8 4" xfId="12202"/>
    <cellStyle name="_17-05_PE_Med_Orca_1-10_2007 11 8 5" xfId="15454"/>
    <cellStyle name="_17-05_PE_Med_Orca_1-10_2007 11 8 6" xfId="18706"/>
    <cellStyle name="_17-05_PE_Med_Orca_1-10_2007 11 8 7" xfId="21951"/>
    <cellStyle name="_17-05_PE_Med_Orca_1-10_2007 11 8_45-07_PEv1_MO_ARQ+EQFixo_4-2-2011" xfId="5965"/>
    <cellStyle name="_17-05_PE_Med_Orca_1-10_2007 11 8_45-07_PEv1_MO_ARQ+EQFixo_4-2-2011 2" xfId="8951"/>
    <cellStyle name="_17-05_PE_Med_Orca_1-10_2007 11 8_45-07_PEv1_MO_ARQ+EQFixo_4-2-2011 3" xfId="12203"/>
    <cellStyle name="_17-05_PE_Med_Orca_1-10_2007 11 8_45-07_PEv1_MO_ARQ+EQFixo_4-2-2011 4" xfId="15455"/>
    <cellStyle name="_17-05_PE_Med_Orca_1-10_2007 11 8_45-07_PEv1_MO_ARQ+EQFixo_4-2-2011 5" xfId="18707"/>
    <cellStyle name="_17-05_PE_Med_Orca_1-10_2007 11 8_45-07_PEv1_MO_ARQ+EQFixo_4-2-2011 6" xfId="21952"/>
    <cellStyle name="_17-05_PE_Med_Orca_1-10_2007 11 9" xfId="606"/>
    <cellStyle name="_17-05_PE_Med_Orca_1-10_2007 11 9 2" xfId="3520"/>
    <cellStyle name="_17-05_PE_Med_Orca_1-10_2007 11 9 3" xfId="8952"/>
    <cellStyle name="_17-05_PE_Med_Orca_1-10_2007 11 9 4" xfId="12204"/>
    <cellStyle name="_17-05_PE_Med_Orca_1-10_2007 11 9 5" xfId="15456"/>
    <cellStyle name="_17-05_PE_Med_Orca_1-10_2007 11 9 6" xfId="18708"/>
    <cellStyle name="_17-05_PE_Med_Orca_1-10_2007 11 9 7" xfId="21953"/>
    <cellStyle name="_17-05_PE_Med_Orca_1-10_2007 11 9_45-07_PEv1_MO_ARQ+EQFixo_4-2-2011" xfId="5966"/>
    <cellStyle name="_17-05_PE_Med_Orca_1-10_2007 11 9_45-07_PEv1_MO_ARQ+EQFixo_4-2-2011 2" xfId="8953"/>
    <cellStyle name="_17-05_PE_Med_Orca_1-10_2007 11 9_45-07_PEv1_MO_ARQ+EQFixo_4-2-2011 3" xfId="12205"/>
    <cellStyle name="_17-05_PE_Med_Orca_1-10_2007 11 9_45-07_PEv1_MO_ARQ+EQFixo_4-2-2011 4" xfId="15457"/>
    <cellStyle name="_17-05_PE_Med_Orca_1-10_2007 11 9_45-07_PEv1_MO_ARQ+EQFixo_4-2-2011 5" xfId="18709"/>
    <cellStyle name="_17-05_PE_Med_Orca_1-10_2007 11 9_45-07_PEv1_MO_ARQ+EQFixo_4-2-2011 6" xfId="21954"/>
    <cellStyle name="_17-05_PE_Med_Orca_1-10_2007 11_16-09_PE_V2_ARQ_M-O_28-01-11" xfId="6255"/>
    <cellStyle name="_17-05_PE_Med_Orca_1-10_2007 11_45-07_PEv1_MO_ARQ+EQFixo_4-2-2011" xfId="5967"/>
    <cellStyle name="_17-05_PE_Med_Orca_1-10_2007 11_45-07_PEv1_MO_ARQ+EQFixo_4-2-2011 2" xfId="8954"/>
    <cellStyle name="_17-05_PE_Med_Orca_1-10_2007 11_45-07_PEv1_MO_ARQ+EQFixo_4-2-2011 3" xfId="12206"/>
    <cellStyle name="_17-05_PE_Med_Orca_1-10_2007 11_45-07_PEv1_MO_ARQ+EQFixo_4-2-2011 4" xfId="15458"/>
    <cellStyle name="_17-05_PE_Med_Orca_1-10_2007 11_45-07_PEv1_MO_ARQ+EQFixo_4-2-2011 5" xfId="18710"/>
    <cellStyle name="_17-05_PE_Med_Orca_1-10_2007 11_45-07_PEv1_MO_ARQ+EQFixo_4-2-2011 6" xfId="21955"/>
    <cellStyle name="_17-05_PE_Med_Orca_1-10_2007 11_ARTICULADO" xfId="5968"/>
    <cellStyle name="_17-05_PE_Med_Orca_1-10_2007 11_ARTICULADO 2" xfId="8955"/>
    <cellStyle name="_17-05_PE_Med_Orca_1-10_2007 11_ARTICULADO 3" xfId="12207"/>
    <cellStyle name="_17-05_PE_Med_Orca_1-10_2007 11_ARTICULADO 4" xfId="15459"/>
    <cellStyle name="_17-05_PE_Med_Orca_1-10_2007 11_ARTICULADO 5" xfId="18711"/>
    <cellStyle name="_17-05_PE_Med_Orca_1-10_2007 11_ARTICULADO 6" xfId="21956"/>
    <cellStyle name="_17-05_PE_Med_Orca_1-10_2007 12" xfId="27"/>
    <cellStyle name="_17-05_PE_Med_Orca_1-10_2007 12 10" xfId="607"/>
    <cellStyle name="_17-05_PE_Med_Orca_1-10_2007 12 10 2" xfId="3521"/>
    <cellStyle name="_17-05_PE_Med_Orca_1-10_2007 12 10 3" xfId="8957"/>
    <cellStyle name="_17-05_PE_Med_Orca_1-10_2007 12 10 4" xfId="12209"/>
    <cellStyle name="_17-05_PE_Med_Orca_1-10_2007 12 10 5" xfId="15461"/>
    <cellStyle name="_17-05_PE_Med_Orca_1-10_2007 12 10 6" xfId="18713"/>
    <cellStyle name="_17-05_PE_Med_Orca_1-10_2007 12 10 7" xfId="21958"/>
    <cellStyle name="_17-05_PE_Med_Orca_1-10_2007 12 10_45-07_PEv1_MO_ARQ+EQFixo_4-2-2011" xfId="5969"/>
    <cellStyle name="_17-05_PE_Med_Orca_1-10_2007 12 10_45-07_PEv1_MO_ARQ+EQFixo_4-2-2011 2" xfId="8958"/>
    <cellStyle name="_17-05_PE_Med_Orca_1-10_2007 12 10_45-07_PEv1_MO_ARQ+EQFixo_4-2-2011 3" xfId="12210"/>
    <cellStyle name="_17-05_PE_Med_Orca_1-10_2007 12 10_45-07_PEv1_MO_ARQ+EQFixo_4-2-2011 4" xfId="15462"/>
    <cellStyle name="_17-05_PE_Med_Orca_1-10_2007 12 10_45-07_PEv1_MO_ARQ+EQFixo_4-2-2011 5" xfId="18714"/>
    <cellStyle name="_17-05_PE_Med_Orca_1-10_2007 12 10_45-07_PEv1_MO_ARQ+EQFixo_4-2-2011 6" xfId="21959"/>
    <cellStyle name="_17-05_PE_Med_Orca_1-10_2007 12 11" xfId="608"/>
    <cellStyle name="_17-05_PE_Med_Orca_1-10_2007 12 11 2" xfId="3522"/>
    <cellStyle name="_17-05_PE_Med_Orca_1-10_2007 12 11 3" xfId="8959"/>
    <cellStyle name="_17-05_PE_Med_Orca_1-10_2007 12 11 4" xfId="12211"/>
    <cellStyle name="_17-05_PE_Med_Orca_1-10_2007 12 11 5" xfId="15463"/>
    <cellStyle name="_17-05_PE_Med_Orca_1-10_2007 12 11 6" xfId="18715"/>
    <cellStyle name="_17-05_PE_Med_Orca_1-10_2007 12 11 7" xfId="21960"/>
    <cellStyle name="_17-05_PE_Med_Orca_1-10_2007 12 11_45-07_PEv1_MO_ARQ+EQFixo_4-2-2011" xfId="5970"/>
    <cellStyle name="_17-05_PE_Med_Orca_1-10_2007 12 11_45-07_PEv1_MO_ARQ+EQFixo_4-2-2011 2" xfId="8960"/>
    <cellStyle name="_17-05_PE_Med_Orca_1-10_2007 12 11_45-07_PEv1_MO_ARQ+EQFixo_4-2-2011 3" xfId="12212"/>
    <cellStyle name="_17-05_PE_Med_Orca_1-10_2007 12 11_45-07_PEv1_MO_ARQ+EQFixo_4-2-2011 4" xfId="15464"/>
    <cellStyle name="_17-05_PE_Med_Orca_1-10_2007 12 11_45-07_PEv1_MO_ARQ+EQFixo_4-2-2011 5" xfId="18716"/>
    <cellStyle name="_17-05_PE_Med_Orca_1-10_2007 12 11_45-07_PEv1_MO_ARQ+EQFixo_4-2-2011 6" xfId="21961"/>
    <cellStyle name="_17-05_PE_Med_Orca_1-10_2007 12 12" xfId="609"/>
    <cellStyle name="_17-05_PE_Med_Orca_1-10_2007 12 12 2" xfId="3523"/>
    <cellStyle name="_17-05_PE_Med_Orca_1-10_2007 12 12 3" xfId="8961"/>
    <cellStyle name="_17-05_PE_Med_Orca_1-10_2007 12 12 4" xfId="12213"/>
    <cellStyle name="_17-05_PE_Med_Orca_1-10_2007 12 12 5" xfId="15465"/>
    <cellStyle name="_17-05_PE_Med_Orca_1-10_2007 12 12 6" xfId="18717"/>
    <cellStyle name="_17-05_PE_Med_Orca_1-10_2007 12 12 7" xfId="21962"/>
    <cellStyle name="_17-05_PE_Med_Orca_1-10_2007 12 12_45-07_PEv1_MO_ARQ+EQFixo_4-2-2011" xfId="5971"/>
    <cellStyle name="_17-05_PE_Med_Orca_1-10_2007 12 12_45-07_PEv1_MO_ARQ+EQFixo_4-2-2011 2" xfId="8962"/>
    <cellStyle name="_17-05_PE_Med_Orca_1-10_2007 12 12_45-07_PEv1_MO_ARQ+EQFixo_4-2-2011 3" xfId="12214"/>
    <cellStyle name="_17-05_PE_Med_Orca_1-10_2007 12 12_45-07_PEv1_MO_ARQ+EQFixo_4-2-2011 4" xfId="15466"/>
    <cellStyle name="_17-05_PE_Med_Orca_1-10_2007 12 12_45-07_PEv1_MO_ARQ+EQFixo_4-2-2011 5" xfId="18718"/>
    <cellStyle name="_17-05_PE_Med_Orca_1-10_2007 12 12_45-07_PEv1_MO_ARQ+EQFixo_4-2-2011 6" xfId="21963"/>
    <cellStyle name="_17-05_PE_Med_Orca_1-10_2007 12 13" xfId="610"/>
    <cellStyle name="_17-05_PE_Med_Orca_1-10_2007 12 13 2" xfId="3524"/>
    <cellStyle name="_17-05_PE_Med_Orca_1-10_2007 12 13 3" xfId="8963"/>
    <cellStyle name="_17-05_PE_Med_Orca_1-10_2007 12 13 4" xfId="12215"/>
    <cellStyle name="_17-05_PE_Med_Orca_1-10_2007 12 13 5" xfId="15467"/>
    <cellStyle name="_17-05_PE_Med_Orca_1-10_2007 12 13 6" xfId="18719"/>
    <cellStyle name="_17-05_PE_Med_Orca_1-10_2007 12 13 7" xfId="21964"/>
    <cellStyle name="_17-05_PE_Med_Orca_1-10_2007 12 13_45-07_PEv1_MO_ARQ+EQFixo_4-2-2011" xfId="5972"/>
    <cellStyle name="_17-05_PE_Med_Orca_1-10_2007 12 13_45-07_PEv1_MO_ARQ+EQFixo_4-2-2011 2" xfId="8964"/>
    <cellStyle name="_17-05_PE_Med_Orca_1-10_2007 12 13_45-07_PEv1_MO_ARQ+EQFixo_4-2-2011 3" xfId="12216"/>
    <cellStyle name="_17-05_PE_Med_Orca_1-10_2007 12 13_45-07_PEv1_MO_ARQ+EQFixo_4-2-2011 4" xfId="15468"/>
    <cellStyle name="_17-05_PE_Med_Orca_1-10_2007 12 13_45-07_PEv1_MO_ARQ+EQFixo_4-2-2011 5" xfId="18720"/>
    <cellStyle name="_17-05_PE_Med_Orca_1-10_2007 12 13_45-07_PEv1_MO_ARQ+EQFixo_4-2-2011 6" xfId="21965"/>
    <cellStyle name="_17-05_PE_Med_Orca_1-10_2007 12 14" xfId="611"/>
    <cellStyle name="_17-05_PE_Med_Orca_1-10_2007 12 14 2" xfId="3525"/>
    <cellStyle name="_17-05_PE_Med_Orca_1-10_2007 12 14 3" xfId="8965"/>
    <cellStyle name="_17-05_PE_Med_Orca_1-10_2007 12 14 4" xfId="12217"/>
    <cellStyle name="_17-05_PE_Med_Orca_1-10_2007 12 14 5" xfId="15469"/>
    <cellStyle name="_17-05_PE_Med_Orca_1-10_2007 12 14 6" xfId="18721"/>
    <cellStyle name="_17-05_PE_Med_Orca_1-10_2007 12 14 7" xfId="21966"/>
    <cellStyle name="_17-05_PE_Med_Orca_1-10_2007 12 14_45-07_PEv1_MO_ARQ+EQFixo_4-2-2011" xfId="5973"/>
    <cellStyle name="_17-05_PE_Med_Orca_1-10_2007 12 14_45-07_PEv1_MO_ARQ+EQFixo_4-2-2011 2" xfId="8966"/>
    <cellStyle name="_17-05_PE_Med_Orca_1-10_2007 12 14_45-07_PEv1_MO_ARQ+EQFixo_4-2-2011 3" xfId="12218"/>
    <cellStyle name="_17-05_PE_Med_Orca_1-10_2007 12 14_45-07_PEv1_MO_ARQ+EQFixo_4-2-2011 4" xfId="15470"/>
    <cellStyle name="_17-05_PE_Med_Orca_1-10_2007 12 14_45-07_PEv1_MO_ARQ+EQFixo_4-2-2011 5" xfId="18722"/>
    <cellStyle name="_17-05_PE_Med_Orca_1-10_2007 12 14_45-07_PEv1_MO_ARQ+EQFixo_4-2-2011 6" xfId="21967"/>
    <cellStyle name="_17-05_PE_Med_Orca_1-10_2007 12 15" xfId="612"/>
    <cellStyle name="_17-05_PE_Med_Orca_1-10_2007 12 15 2" xfId="3526"/>
    <cellStyle name="_17-05_PE_Med_Orca_1-10_2007 12 15 3" xfId="8967"/>
    <cellStyle name="_17-05_PE_Med_Orca_1-10_2007 12 15 4" xfId="12219"/>
    <cellStyle name="_17-05_PE_Med_Orca_1-10_2007 12 15 5" xfId="15471"/>
    <cellStyle name="_17-05_PE_Med_Orca_1-10_2007 12 15 6" xfId="18723"/>
    <cellStyle name="_17-05_PE_Med_Orca_1-10_2007 12 15 7" xfId="21968"/>
    <cellStyle name="_17-05_PE_Med_Orca_1-10_2007 12 15_45-07_PEv1_MO_ARQ+EQFixo_4-2-2011" xfId="5974"/>
    <cellStyle name="_17-05_PE_Med_Orca_1-10_2007 12 15_45-07_PEv1_MO_ARQ+EQFixo_4-2-2011 2" xfId="8968"/>
    <cellStyle name="_17-05_PE_Med_Orca_1-10_2007 12 15_45-07_PEv1_MO_ARQ+EQFixo_4-2-2011 3" xfId="12220"/>
    <cellStyle name="_17-05_PE_Med_Orca_1-10_2007 12 15_45-07_PEv1_MO_ARQ+EQFixo_4-2-2011 4" xfId="15472"/>
    <cellStyle name="_17-05_PE_Med_Orca_1-10_2007 12 15_45-07_PEv1_MO_ARQ+EQFixo_4-2-2011 5" xfId="18724"/>
    <cellStyle name="_17-05_PE_Med_Orca_1-10_2007 12 15_45-07_PEv1_MO_ARQ+EQFixo_4-2-2011 6" xfId="21969"/>
    <cellStyle name="_17-05_PE_Med_Orca_1-10_2007 12 16" xfId="613"/>
    <cellStyle name="_17-05_PE_Med_Orca_1-10_2007 12 16 2" xfId="3527"/>
    <cellStyle name="_17-05_PE_Med_Orca_1-10_2007 12 16 3" xfId="8969"/>
    <cellStyle name="_17-05_PE_Med_Orca_1-10_2007 12 16 4" xfId="12221"/>
    <cellStyle name="_17-05_PE_Med_Orca_1-10_2007 12 16 5" xfId="15473"/>
    <cellStyle name="_17-05_PE_Med_Orca_1-10_2007 12 16 6" xfId="18725"/>
    <cellStyle name="_17-05_PE_Med_Orca_1-10_2007 12 16 7" xfId="21970"/>
    <cellStyle name="_17-05_PE_Med_Orca_1-10_2007 12 16_45-07_PEv1_MO_ARQ+EQFixo_4-2-2011" xfId="5975"/>
    <cellStyle name="_17-05_PE_Med_Orca_1-10_2007 12 16_45-07_PEv1_MO_ARQ+EQFixo_4-2-2011 2" xfId="8970"/>
    <cellStyle name="_17-05_PE_Med_Orca_1-10_2007 12 16_45-07_PEv1_MO_ARQ+EQFixo_4-2-2011 3" xfId="12222"/>
    <cellStyle name="_17-05_PE_Med_Orca_1-10_2007 12 16_45-07_PEv1_MO_ARQ+EQFixo_4-2-2011 4" xfId="15474"/>
    <cellStyle name="_17-05_PE_Med_Orca_1-10_2007 12 16_45-07_PEv1_MO_ARQ+EQFixo_4-2-2011 5" xfId="18726"/>
    <cellStyle name="_17-05_PE_Med_Orca_1-10_2007 12 16_45-07_PEv1_MO_ARQ+EQFixo_4-2-2011 6" xfId="21971"/>
    <cellStyle name="_17-05_PE_Med_Orca_1-10_2007 12 17" xfId="614"/>
    <cellStyle name="_17-05_PE_Med_Orca_1-10_2007 12 17 2" xfId="3528"/>
    <cellStyle name="_17-05_PE_Med_Orca_1-10_2007 12 17 3" xfId="8971"/>
    <cellStyle name="_17-05_PE_Med_Orca_1-10_2007 12 17 4" xfId="12223"/>
    <cellStyle name="_17-05_PE_Med_Orca_1-10_2007 12 17 5" xfId="15475"/>
    <cellStyle name="_17-05_PE_Med_Orca_1-10_2007 12 17 6" xfId="18727"/>
    <cellStyle name="_17-05_PE_Med_Orca_1-10_2007 12 17 7" xfId="21972"/>
    <cellStyle name="_17-05_PE_Med_Orca_1-10_2007 12 17_45-07_PEv1_MO_ARQ+EQFixo_4-2-2011" xfId="5976"/>
    <cellStyle name="_17-05_PE_Med_Orca_1-10_2007 12 17_45-07_PEv1_MO_ARQ+EQFixo_4-2-2011 2" xfId="8972"/>
    <cellStyle name="_17-05_PE_Med_Orca_1-10_2007 12 17_45-07_PEv1_MO_ARQ+EQFixo_4-2-2011 3" xfId="12224"/>
    <cellStyle name="_17-05_PE_Med_Orca_1-10_2007 12 17_45-07_PEv1_MO_ARQ+EQFixo_4-2-2011 4" xfId="15476"/>
    <cellStyle name="_17-05_PE_Med_Orca_1-10_2007 12 17_45-07_PEv1_MO_ARQ+EQFixo_4-2-2011 5" xfId="18728"/>
    <cellStyle name="_17-05_PE_Med_Orca_1-10_2007 12 17_45-07_PEv1_MO_ARQ+EQFixo_4-2-2011 6" xfId="21973"/>
    <cellStyle name="_17-05_PE_Med_Orca_1-10_2007 12 18" xfId="615"/>
    <cellStyle name="_17-05_PE_Med_Orca_1-10_2007 12 18 2" xfId="3529"/>
    <cellStyle name="_17-05_PE_Med_Orca_1-10_2007 12 18 3" xfId="8973"/>
    <cellStyle name="_17-05_PE_Med_Orca_1-10_2007 12 18 4" xfId="12225"/>
    <cellStyle name="_17-05_PE_Med_Orca_1-10_2007 12 18 5" xfId="15477"/>
    <cellStyle name="_17-05_PE_Med_Orca_1-10_2007 12 18 6" xfId="18729"/>
    <cellStyle name="_17-05_PE_Med_Orca_1-10_2007 12 18 7" xfId="21974"/>
    <cellStyle name="_17-05_PE_Med_Orca_1-10_2007 12 18_45-07_PEv1_MO_ARQ+EQFixo_4-2-2011" xfId="5977"/>
    <cellStyle name="_17-05_PE_Med_Orca_1-10_2007 12 18_45-07_PEv1_MO_ARQ+EQFixo_4-2-2011 2" xfId="8974"/>
    <cellStyle name="_17-05_PE_Med_Orca_1-10_2007 12 18_45-07_PEv1_MO_ARQ+EQFixo_4-2-2011 3" xfId="12226"/>
    <cellStyle name="_17-05_PE_Med_Orca_1-10_2007 12 18_45-07_PEv1_MO_ARQ+EQFixo_4-2-2011 4" xfId="15478"/>
    <cellStyle name="_17-05_PE_Med_Orca_1-10_2007 12 18_45-07_PEv1_MO_ARQ+EQFixo_4-2-2011 5" xfId="18730"/>
    <cellStyle name="_17-05_PE_Med_Orca_1-10_2007 12 18_45-07_PEv1_MO_ARQ+EQFixo_4-2-2011 6" xfId="21975"/>
    <cellStyle name="_17-05_PE_Med_Orca_1-10_2007 12 19" xfId="616"/>
    <cellStyle name="_17-05_PE_Med_Orca_1-10_2007 12 19 2" xfId="3530"/>
    <cellStyle name="_17-05_PE_Med_Orca_1-10_2007 12 19 3" xfId="8975"/>
    <cellStyle name="_17-05_PE_Med_Orca_1-10_2007 12 19 4" xfId="12227"/>
    <cellStyle name="_17-05_PE_Med_Orca_1-10_2007 12 19 5" xfId="15479"/>
    <cellStyle name="_17-05_PE_Med_Orca_1-10_2007 12 19 6" xfId="18731"/>
    <cellStyle name="_17-05_PE_Med_Orca_1-10_2007 12 19 7" xfId="21976"/>
    <cellStyle name="_17-05_PE_Med_Orca_1-10_2007 12 19_45-07_PEv1_MO_ARQ+EQFixo_4-2-2011" xfId="5978"/>
    <cellStyle name="_17-05_PE_Med_Orca_1-10_2007 12 19_45-07_PEv1_MO_ARQ+EQFixo_4-2-2011 2" xfId="8976"/>
    <cellStyle name="_17-05_PE_Med_Orca_1-10_2007 12 19_45-07_PEv1_MO_ARQ+EQFixo_4-2-2011 3" xfId="12228"/>
    <cellStyle name="_17-05_PE_Med_Orca_1-10_2007 12 19_45-07_PEv1_MO_ARQ+EQFixo_4-2-2011 4" xfId="15480"/>
    <cellStyle name="_17-05_PE_Med_Orca_1-10_2007 12 19_45-07_PEv1_MO_ARQ+EQFixo_4-2-2011 5" xfId="18732"/>
    <cellStyle name="_17-05_PE_Med_Orca_1-10_2007 12 19_45-07_PEv1_MO_ARQ+EQFixo_4-2-2011 6" xfId="21977"/>
    <cellStyle name="_17-05_PE_Med_Orca_1-10_2007 12 2" xfId="617"/>
    <cellStyle name="_17-05_PE_Med_Orca_1-10_2007 12 2 2" xfId="3531"/>
    <cellStyle name="_17-05_PE_Med_Orca_1-10_2007 12 2 3" xfId="8977"/>
    <cellStyle name="_17-05_PE_Med_Orca_1-10_2007 12 2 4" xfId="12229"/>
    <cellStyle name="_17-05_PE_Med_Orca_1-10_2007 12 2 5" xfId="15481"/>
    <cellStyle name="_17-05_PE_Med_Orca_1-10_2007 12 2 6" xfId="18733"/>
    <cellStyle name="_17-05_PE_Med_Orca_1-10_2007 12 2 7" xfId="21978"/>
    <cellStyle name="_17-05_PE_Med_Orca_1-10_2007 12 2_45-07_PEv1_MO_ARQ+EQFixo_4-2-2011" xfId="5979"/>
    <cellStyle name="_17-05_PE_Med_Orca_1-10_2007 12 2_45-07_PEv1_MO_ARQ+EQFixo_4-2-2011 2" xfId="8978"/>
    <cellStyle name="_17-05_PE_Med_Orca_1-10_2007 12 2_45-07_PEv1_MO_ARQ+EQFixo_4-2-2011 3" xfId="12230"/>
    <cellStyle name="_17-05_PE_Med_Orca_1-10_2007 12 2_45-07_PEv1_MO_ARQ+EQFixo_4-2-2011 4" xfId="15482"/>
    <cellStyle name="_17-05_PE_Med_Orca_1-10_2007 12 2_45-07_PEv1_MO_ARQ+EQFixo_4-2-2011 5" xfId="18734"/>
    <cellStyle name="_17-05_PE_Med_Orca_1-10_2007 12 2_45-07_PEv1_MO_ARQ+EQFixo_4-2-2011 6" xfId="21979"/>
    <cellStyle name="_17-05_PE_Med_Orca_1-10_2007 12 20" xfId="618"/>
    <cellStyle name="_17-05_PE_Med_Orca_1-10_2007 12 20 2" xfId="3532"/>
    <cellStyle name="_17-05_PE_Med_Orca_1-10_2007 12 20 3" xfId="8979"/>
    <cellStyle name="_17-05_PE_Med_Orca_1-10_2007 12 20 4" xfId="12231"/>
    <cellStyle name="_17-05_PE_Med_Orca_1-10_2007 12 20 5" xfId="15483"/>
    <cellStyle name="_17-05_PE_Med_Orca_1-10_2007 12 20 6" xfId="18735"/>
    <cellStyle name="_17-05_PE_Med_Orca_1-10_2007 12 20 7" xfId="21980"/>
    <cellStyle name="_17-05_PE_Med_Orca_1-10_2007 12 20_45-07_PEv1_MO_ARQ+EQFixo_4-2-2011" xfId="5980"/>
    <cellStyle name="_17-05_PE_Med_Orca_1-10_2007 12 20_45-07_PEv1_MO_ARQ+EQFixo_4-2-2011 2" xfId="8980"/>
    <cellStyle name="_17-05_PE_Med_Orca_1-10_2007 12 20_45-07_PEv1_MO_ARQ+EQFixo_4-2-2011 3" xfId="12232"/>
    <cellStyle name="_17-05_PE_Med_Orca_1-10_2007 12 20_45-07_PEv1_MO_ARQ+EQFixo_4-2-2011 4" xfId="15484"/>
    <cellStyle name="_17-05_PE_Med_Orca_1-10_2007 12 20_45-07_PEv1_MO_ARQ+EQFixo_4-2-2011 5" xfId="18736"/>
    <cellStyle name="_17-05_PE_Med_Orca_1-10_2007 12 20_45-07_PEv1_MO_ARQ+EQFixo_4-2-2011 6" xfId="21981"/>
    <cellStyle name="_17-05_PE_Med_Orca_1-10_2007 12 21" xfId="619"/>
    <cellStyle name="_17-05_PE_Med_Orca_1-10_2007 12 21 2" xfId="3533"/>
    <cellStyle name="_17-05_PE_Med_Orca_1-10_2007 12 21 3" xfId="8981"/>
    <cellStyle name="_17-05_PE_Med_Orca_1-10_2007 12 21 4" xfId="12233"/>
    <cellStyle name="_17-05_PE_Med_Orca_1-10_2007 12 21 5" xfId="15485"/>
    <cellStyle name="_17-05_PE_Med_Orca_1-10_2007 12 21 6" xfId="18737"/>
    <cellStyle name="_17-05_PE_Med_Orca_1-10_2007 12 21 7" xfId="21982"/>
    <cellStyle name="_17-05_PE_Med_Orca_1-10_2007 12 21_45-07_PEv1_MO_ARQ+EQFixo_4-2-2011" xfId="5981"/>
    <cellStyle name="_17-05_PE_Med_Orca_1-10_2007 12 21_45-07_PEv1_MO_ARQ+EQFixo_4-2-2011 2" xfId="8982"/>
    <cellStyle name="_17-05_PE_Med_Orca_1-10_2007 12 21_45-07_PEv1_MO_ARQ+EQFixo_4-2-2011 3" xfId="12234"/>
    <cellStyle name="_17-05_PE_Med_Orca_1-10_2007 12 21_45-07_PEv1_MO_ARQ+EQFixo_4-2-2011 4" xfId="15486"/>
    <cellStyle name="_17-05_PE_Med_Orca_1-10_2007 12 21_45-07_PEv1_MO_ARQ+EQFixo_4-2-2011 5" xfId="18738"/>
    <cellStyle name="_17-05_PE_Med_Orca_1-10_2007 12 21_45-07_PEv1_MO_ARQ+EQFixo_4-2-2011 6" xfId="21983"/>
    <cellStyle name="_17-05_PE_Med_Orca_1-10_2007 12 22" xfId="620"/>
    <cellStyle name="_17-05_PE_Med_Orca_1-10_2007 12 22 2" xfId="3534"/>
    <cellStyle name="_17-05_PE_Med_Orca_1-10_2007 12 22 3" xfId="8983"/>
    <cellStyle name="_17-05_PE_Med_Orca_1-10_2007 12 22 4" xfId="12235"/>
    <cellStyle name="_17-05_PE_Med_Orca_1-10_2007 12 22 5" xfId="15487"/>
    <cellStyle name="_17-05_PE_Med_Orca_1-10_2007 12 22 6" xfId="18739"/>
    <cellStyle name="_17-05_PE_Med_Orca_1-10_2007 12 22 7" xfId="21984"/>
    <cellStyle name="_17-05_PE_Med_Orca_1-10_2007 12 22_45-07_PEv1_MO_ARQ+EQFixo_4-2-2011" xfId="5982"/>
    <cellStyle name="_17-05_PE_Med_Orca_1-10_2007 12 22_45-07_PEv1_MO_ARQ+EQFixo_4-2-2011 2" xfId="8984"/>
    <cellStyle name="_17-05_PE_Med_Orca_1-10_2007 12 22_45-07_PEv1_MO_ARQ+EQFixo_4-2-2011 3" xfId="12236"/>
    <cellStyle name="_17-05_PE_Med_Orca_1-10_2007 12 22_45-07_PEv1_MO_ARQ+EQFixo_4-2-2011 4" xfId="15488"/>
    <cellStyle name="_17-05_PE_Med_Orca_1-10_2007 12 22_45-07_PEv1_MO_ARQ+EQFixo_4-2-2011 5" xfId="18740"/>
    <cellStyle name="_17-05_PE_Med_Orca_1-10_2007 12 22_45-07_PEv1_MO_ARQ+EQFixo_4-2-2011 6" xfId="21985"/>
    <cellStyle name="_17-05_PE_Med_Orca_1-10_2007 12 23" xfId="621"/>
    <cellStyle name="_17-05_PE_Med_Orca_1-10_2007 12 23 2" xfId="3535"/>
    <cellStyle name="_17-05_PE_Med_Orca_1-10_2007 12 23 3" xfId="8985"/>
    <cellStyle name="_17-05_PE_Med_Orca_1-10_2007 12 23 4" xfId="12237"/>
    <cellStyle name="_17-05_PE_Med_Orca_1-10_2007 12 23 5" xfId="15489"/>
    <cellStyle name="_17-05_PE_Med_Orca_1-10_2007 12 23 6" xfId="18741"/>
    <cellStyle name="_17-05_PE_Med_Orca_1-10_2007 12 23 7" xfId="21986"/>
    <cellStyle name="_17-05_PE_Med_Orca_1-10_2007 12 23_45-07_PEv1_MO_ARQ+EQFixo_4-2-2011" xfId="5983"/>
    <cellStyle name="_17-05_PE_Med_Orca_1-10_2007 12 23_45-07_PEv1_MO_ARQ+EQFixo_4-2-2011 2" xfId="8986"/>
    <cellStyle name="_17-05_PE_Med_Orca_1-10_2007 12 23_45-07_PEv1_MO_ARQ+EQFixo_4-2-2011 3" xfId="12238"/>
    <cellStyle name="_17-05_PE_Med_Orca_1-10_2007 12 23_45-07_PEv1_MO_ARQ+EQFixo_4-2-2011 4" xfId="15490"/>
    <cellStyle name="_17-05_PE_Med_Orca_1-10_2007 12 23_45-07_PEv1_MO_ARQ+EQFixo_4-2-2011 5" xfId="18742"/>
    <cellStyle name="_17-05_PE_Med_Orca_1-10_2007 12 23_45-07_PEv1_MO_ARQ+EQFixo_4-2-2011 6" xfId="21987"/>
    <cellStyle name="_17-05_PE_Med_Orca_1-10_2007 12 24" xfId="622"/>
    <cellStyle name="_17-05_PE_Med_Orca_1-10_2007 12 24 2" xfId="3536"/>
    <cellStyle name="_17-05_PE_Med_Orca_1-10_2007 12 24 3" xfId="8987"/>
    <cellStyle name="_17-05_PE_Med_Orca_1-10_2007 12 24 4" xfId="12239"/>
    <cellStyle name="_17-05_PE_Med_Orca_1-10_2007 12 24 5" xfId="15491"/>
    <cellStyle name="_17-05_PE_Med_Orca_1-10_2007 12 24 6" xfId="18743"/>
    <cellStyle name="_17-05_PE_Med_Orca_1-10_2007 12 24 7" xfId="21988"/>
    <cellStyle name="_17-05_PE_Med_Orca_1-10_2007 12 24_45-07_PEv1_MO_ARQ+EQFixo_4-2-2011" xfId="5984"/>
    <cellStyle name="_17-05_PE_Med_Orca_1-10_2007 12 24_45-07_PEv1_MO_ARQ+EQFixo_4-2-2011 2" xfId="8988"/>
    <cellStyle name="_17-05_PE_Med_Orca_1-10_2007 12 24_45-07_PEv1_MO_ARQ+EQFixo_4-2-2011 3" xfId="12240"/>
    <cellStyle name="_17-05_PE_Med_Orca_1-10_2007 12 24_45-07_PEv1_MO_ARQ+EQFixo_4-2-2011 4" xfId="15492"/>
    <cellStyle name="_17-05_PE_Med_Orca_1-10_2007 12 24_45-07_PEv1_MO_ARQ+EQFixo_4-2-2011 5" xfId="18744"/>
    <cellStyle name="_17-05_PE_Med_Orca_1-10_2007 12 24_45-07_PEv1_MO_ARQ+EQFixo_4-2-2011 6" xfId="21989"/>
    <cellStyle name="_17-05_PE_Med_Orca_1-10_2007 12 25" xfId="3001"/>
    <cellStyle name="_17-05_PE_Med_Orca_1-10_2007 12 26" xfId="8956"/>
    <cellStyle name="_17-05_PE_Med_Orca_1-10_2007 12 27" xfId="12208"/>
    <cellStyle name="_17-05_PE_Med_Orca_1-10_2007 12 28" xfId="15460"/>
    <cellStyle name="_17-05_PE_Med_Orca_1-10_2007 12 29" xfId="18712"/>
    <cellStyle name="_17-05_PE_Med_Orca_1-10_2007 12 3" xfId="623"/>
    <cellStyle name="_17-05_PE_Med_Orca_1-10_2007 12 3 2" xfId="3537"/>
    <cellStyle name="_17-05_PE_Med_Orca_1-10_2007 12 3 3" xfId="8989"/>
    <cellStyle name="_17-05_PE_Med_Orca_1-10_2007 12 3 4" xfId="12241"/>
    <cellStyle name="_17-05_PE_Med_Orca_1-10_2007 12 3 5" xfId="15493"/>
    <cellStyle name="_17-05_PE_Med_Orca_1-10_2007 12 3 6" xfId="18745"/>
    <cellStyle name="_17-05_PE_Med_Orca_1-10_2007 12 3 7" xfId="21990"/>
    <cellStyle name="_17-05_PE_Med_Orca_1-10_2007 12 3_45-07_PEv1_MO_ARQ+EQFixo_4-2-2011" xfId="5985"/>
    <cellStyle name="_17-05_PE_Med_Orca_1-10_2007 12 3_45-07_PEv1_MO_ARQ+EQFixo_4-2-2011 2" xfId="8990"/>
    <cellStyle name="_17-05_PE_Med_Orca_1-10_2007 12 3_45-07_PEv1_MO_ARQ+EQFixo_4-2-2011 3" xfId="12242"/>
    <cellStyle name="_17-05_PE_Med_Orca_1-10_2007 12 3_45-07_PEv1_MO_ARQ+EQFixo_4-2-2011 4" xfId="15494"/>
    <cellStyle name="_17-05_PE_Med_Orca_1-10_2007 12 3_45-07_PEv1_MO_ARQ+EQFixo_4-2-2011 5" xfId="18746"/>
    <cellStyle name="_17-05_PE_Med_Orca_1-10_2007 12 3_45-07_PEv1_MO_ARQ+EQFixo_4-2-2011 6" xfId="21991"/>
    <cellStyle name="_17-05_PE_Med_Orca_1-10_2007 12 30" xfId="21957"/>
    <cellStyle name="_17-05_PE_Med_Orca_1-10_2007 12 4" xfId="624"/>
    <cellStyle name="_17-05_PE_Med_Orca_1-10_2007 12 4 2" xfId="3538"/>
    <cellStyle name="_17-05_PE_Med_Orca_1-10_2007 12 4 3" xfId="8991"/>
    <cellStyle name="_17-05_PE_Med_Orca_1-10_2007 12 4 4" xfId="12243"/>
    <cellStyle name="_17-05_PE_Med_Orca_1-10_2007 12 4 5" xfId="15495"/>
    <cellStyle name="_17-05_PE_Med_Orca_1-10_2007 12 4 6" xfId="18747"/>
    <cellStyle name="_17-05_PE_Med_Orca_1-10_2007 12 4 7" xfId="21992"/>
    <cellStyle name="_17-05_PE_Med_Orca_1-10_2007 12 5" xfId="625"/>
    <cellStyle name="_17-05_PE_Med_Orca_1-10_2007 12 5 2" xfId="3539"/>
    <cellStyle name="_17-05_PE_Med_Orca_1-10_2007 12 5 3" xfId="8992"/>
    <cellStyle name="_17-05_PE_Med_Orca_1-10_2007 12 5 4" xfId="12244"/>
    <cellStyle name="_17-05_PE_Med_Orca_1-10_2007 12 5 5" xfId="15496"/>
    <cellStyle name="_17-05_PE_Med_Orca_1-10_2007 12 5 6" xfId="18748"/>
    <cellStyle name="_17-05_PE_Med_Orca_1-10_2007 12 5 7" xfId="21993"/>
    <cellStyle name="_17-05_PE_Med_Orca_1-10_2007 12 6" xfId="626"/>
    <cellStyle name="_17-05_PE_Med_Orca_1-10_2007 12 6 2" xfId="3540"/>
    <cellStyle name="_17-05_PE_Med_Orca_1-10_2007 12 6 3" xfId="8993"/>
    <cellStyle name="_17-05_PE_Med_Orca_1-10_2007 12 6 4" xfId="12245"/>
    <cellStyle name="_17-05_PE_Med_Orca_1-10_2007 12 6 5" xfId="15497"/>
    <cellStyle name="_17-05_PE_Med_Orca_1-10_2007 12 6 6" xfId="18749"/>
    <cellStyle name="_17-05_PE_Med_Orca_1-10_2007 12 6 7" xfId="21994"/>
    <cellStyle name="_17-05_PE_Med_Orca_1-10_2007 12 7" xfId="627"/>
    <cellStyle name="_17-05_PE_Med_Orca_1-10_2007 12 7 2" xfId="3541"/>
    <cellStyle name="_17-05_PE_Med_Orca_1-10_2007 12 7 3" xfId="8994"/>
    <cellStyle name="_17-05_PE_Med_Orca_1-10_2007 12 7 4" xfId="12246"/>
    <cellStyle name="_17-05_PE_Med_Orca_1-10_2007 12 7 5" xfId="15498"/>
    <cellStyle name="_17-05_PE_Med_Orca_1-10_2007 12 7 6" xfId="18750"/>
    <cellStyle name="_17-05_PE_Med_Orca_1-10_2007 12 7 7" xfId="21995"/>
    <cellStyle name="_17-05_PE_Med_Orca_1-10_2007 12 8" xfId="628"/>
    <cellStyle name="_17-05_PE_Med_Orca_1-10_2007 12 8 2" xfId="3542"/>
    <cellStyle name="_17-05_PE_Med_Orca_1-10_2007 12 8 3" xfId="8995"/>
    <cellStyle name="_17-05_PE_Med_Orca_1-10_2007 12 8 4" xfId="12247"/>
    <cellStyle name="_17-05_PE_Med_Orca_1-10_2007 12 8 5" xfId="15499"/>
    <cellStyle name="_17-05_PE_Med_Orca_1-10_2007 12 8 6" xfId="18751"/>
    <cellStyle name="_17-05_PE_Med_Orca_1-10_2007 12 8 7" xfId="21996"/>
    <cellStyle name="_17-05_PE_Med_Orca_1-10_2007 12 9" xfId="629"/>
    <cellStyle name="_17-05_PE_Med_Orca_1-10_2007 12 9 2" xfId="3543"/>
    <cellStyle name="_17-05_PE_Med_Orca_1-10_2007 12 9 3" xfId="8996"/>
    <cellStyle name="_17-05_PE_Med_Orca_1-10_2007 12 9 4" xfId="12248"/>
    <cellStyle name="_17-05_PE_Med_Orca_1-10_2007 12 9 5" xfId="15500"/>
    <cellStyle name="_17-05_PE_Med_Orca_1-10_2007 12 9 6" xfId="18752"/>
    <cellStyle name="_17-05_PE_Med_Orca_1-10_2007 12 9 7" xfId="21997"/>
    <cellStyle name="_17-05_PE_Med_Orca_1-10_2007 12_16-09_PE_V2_ARQ_M-O_28-01-11" xfId="6256"/>
    <cellStyle name="_17-05_PE_Med_Orca_1-10_2007 12_45-07_PEv1_MO_ARQ+EQFixo_4-2-2011" xfId="5986"/>
    <cellStyle name="_17-05_PE_Med_Orca_1-10_2007 12_45-07_PEv1_MO_ARQ+EQFixo_4-2-2011 2" xfId="8997"/>
    <cellStyle name="_17-05_PE_Med_Orca_1-10_2007 12_45-07_PEv1_MO_ARQ+EQFixo_4-2-2011 3" xfId="12249"/>
    <cellStyle name="_17-05_PE_Med_Orca_1-10_2007 12_45-07_PEv1_MO_ARQ+EQFixo_4-2-2011 4" xfId="15501"/>
    <cellStyle name="_17-05_PE_Med_Orca_1-10_2007 12_45-07_PEv1_MO_ARQ+EQFixo_4-2-2011 5" xfId="18753"/>
    <cellStyle name="_17-05_PE_Med_Orca_1-10_2007 12_45-07_PEv1_MO_ARQ+EQFixo_4-2-2011 6" xfId="21998"/>
    <cellStyle name="_17-05_PE_Med_Orca_1-10_2007 12_ARTICULADO" xfId="5987"/>
    <cellStyle name="_17-05_PE_Med_Orca_1-10_2007 12_ARTICULADO 2" xfId="8998"/>
    <cellStyle name="_17-05_PE_Med_Orca_1-10_2007 12_ARTICULADO 3" xfId="12250"/>
    <cellStyle name="_17-05_PE_Med_Orca_1-10_2007 12_ARTICULADO 4" xfId="15502"/>
    <cellStyle name="_17-05_PE_Med_Orca_1-10_2007 12_ARTICULADO 5" xfId="18754"/>
    <cellStyle name="_17-05_PE_Med_Orca_1-10_2007 12_ARTICULADO 6" xfId="21999"/>
    <cellStyle name="_17-05_PE_Med_Orca_1-10_2007 13" xfId="28"/>
    <cellStyle name="_17-05_PE_Med_Orca_1-10_2007 13 10" xfId="630"/>
    <cellStyle name="_17-05_PE_Med_Orca_1-10_2007 13 10 2" xfId="3544"/>
    <cellStyle name="_17-05_PE_Med_Orca_1-10_2007 13 10 3" xfId="9000"/>
    <cellStyle name="_17-05_PE_Med_Orca_1-10_2007 13 10 4" xfId="12252"/>
    <cellStyle name="_17-05_PE_Med_Orca_1-10_2007 13 10 5" xfId="15504"/>
    <cellStyle name="_17-05_PE_Med_Orca_1-10_2007 13 10 6" xfId="18756"/>
    <cellStyle name="_17-05_PE_Med_Orca_1-10_2007 13 10 7" xfId="22001"/>
    <cellStyle name="_17-05_PE_Med_Orca_1-10_2007 13 11" xfId="631"/>
    <cellStyle name="_17-05_PE_Med_Orca_1-10_2007 13 11 2" xfId="3545"/>
    <cellStyle name="_17-05_PE_Med_Orca_1-10_2007 13 11 3" xfId="9001"/>
    <cellStyle name="_17-05_PE_Med_Orca_1-10_2007 13 11 4" xfId="12253"/>
    <cellStyle name="_17-05_PE_Med_Orca_1-10_2007 13 11 5" xfId="15505"/>
    <cellStyle name="_17-05_PE_Med_Orca_1-10_2007 13 11 6" xfId="18757"/>
    <cellStyle name="_17-05_PE_Med_Orca_1-10_2007 13 11 7" xfId="22002"/>
    <cellStyle name="_17-05_PE_Med_Orca_1-10_2007 13 12" xfId="632"/>
    <cellStyle name="_17-05_PE_Med_Orca_1-10_2007 13 12 2" xfId="3546"/>
    <cellStyle name="_17-05_PE_Med_Orca_1-10_2007 13 12 3" xfId="9002"/>
    <cellStyle name="_17-05_PE_Med_Orca_1-10_2007 13 12 4" xfId="12254"/>
    <cellStyle name="_17-05_PE_Med_Orca_1-10_2007 13 12 5" xfId="15506"/>
    <cellStyle name="_17-05_PE_Med_Orca_1-10_2007 13 12 6" xfId="18758"/>
    <cellStyle name="_17-05_PE_Med_Orca_1-10_2007 13 12 7" xfId="22003"/>
    <cellStyle name="_17-05_PE_Med_Orca_1-10_2007 13 13" xfId="633"/>
    <cellStyle name="_17-05_PE_Med_Orca_1-10_2007 13 13 2" xfId="3547"/>
    <cellStyle name="_17-05_PE_Med_Orca_1-10_2007 13 13 3" xfId="9003"/>
    <cellStyle name="_17-05_PE_Med_Orca_1-10_2007 13 13 4" xfId="12255"/>
    <cellStyle name="_17-05_PE_Med_Orca_1-10_2007 13 13 5" xfId="15507"/>
    <cellStyle name="_17-05_PE_Med_Orca_1-10_2007 13 13 6" xfId="18759"/>
    <cellStyle name="_17-05_PE_Med_Orca_1-10_2007 13 13 7" xfId="22004"/>
    <cellStyle name="_17-05_PE_Med_Orca_1-10_2007 13 14" xfId="634"/>
    <cellStyle name="_17-05_PE_Med_Orca_1-10_2007 13 14 2" xfId="3548"/>
    <cellStyle name="_17-05_PE_Med_Orca_1-10_2007 13 14 3" xfId="9004"/>
    <cellStyle name="_17-05_PE_Med_Orca_1-10_2007 13 14 4" xfId="12256"/>
    <cellStyle name="_17-05_PE_Med_Orca_1-10_2007 13 14 5" xfId="15508"/>
    <cellStyle name="_17-05_PE_Med_Orca_1-10_2007 13 14 6" xfId="18760"/>
    <cellStyle name="_17-05_PE_Med_Orca_1-10_2007 13 14 7" xfId="22005"/>
    <cellStyle name="_17-05_PE_Med_Orca_1-10_2007 13 15" xfId="635"/>
    <cellStyle name="_17-05_PE_Med_Orca_1-10_2007 13 15 2" xfId="3549"/>
    <cellStyle name="_17-05_PE_Med_Orca_1-10_2007 13 15 3" xfId="9005"/>
    <cellStyle name="_17-05_PE_Med_Orca_1-10_2007 13 15 4" xfId="12257"/>
    <cellStyle name="_17-05_PE_Med_Orca_1-10_2007 13 15 5" xfId="15509"/>
    <cellStyle name="_17-05_PE_Med_Orca_1-10_2007 13 15 6" xfId="18761"/>
    <cellStyle name="_17-05_PE_Med_Orca_1-10_2007 13 15 7" xfId="22006"/>
    <cellStyle name="_17-05_PE_Med_Orca_1-10_2007 13 16" xfId="636"/>
    <cellStyle name="_17-05_PE_Med_Orca_1-10_2007 13 16 2" xfId="3550"/>
    <cellStyle name="_17-05_PE_Med_Orca_1-10_2007 13 16 3" xfId="9006"/>
    <cellStyle name="_17-05_PE_Med_Orca_1-10_2007 13 16 4" xfId="12258"/>
    <cellStyle name="_17-05_PE_Med_Orca_1-10_2007 13 16 5" xfId="15510"/>
    <cellStyle name="_17-05_PE_Med_Orca_1-10_2007 13 16 6" xfId="18762"/>
    <cellStyle name="_17-05_PE_Med_Orca_1-10_2007 13 16 7" xfId="22007"/>
    <cellStyle name="_17-05_PE_Med_Orca_1-10_2007 13 17" xfId="637"/>
    <cellStyle name="_17-05_PE_Med_Orca_1-10_2007 13 17 2" xfId="3551"/>
    <cellStyle name="_17-05_PE_Med_Orca_1-10_2007 13 17 3" xfId="9007"/>
    <cellStyle name="_17-05_PE_Med_Orca_1-10_2007 13 17 4" xfId="12259"/>
    <cellStyle name="_17-05_PE_Med_Orca_1-10_2007 13 17 5" xfId="15511"/>
    <cellStyle name="_17-05_PE_Med_Orca_1-10_2007 13 17 6" xfId="18763"/>
    <cellStyle name="_17-05_PE_Med_Orca_1-10_2007 13 17 7" xfId="22008"/>
    <cellStyle name="_17-05_PE_Med_Orca_1-10_2007 13 18" xfId="638"/>
    <cellStyle name="_17-05_PE_Med_Orca_1-10_2007 13 18 2" xfId="3552"/>
    <cellStyle name="_17-05_PE_Med_Orca_1-10_2007 13 18 3" xfId="9008"/>
    <cellStyle name="_17-05_PE_Med_Orca_1-10_2007 13 18 4" xfId="12260"/>
    <cellStyle name="_17-05_PE_Med_Orca_1-10_2007 13 18 5" xfId="15512"/>
    <cellStyle name="_17-05_PE_Med_Orca_1-10_2007 13 18 6" xfId="18764"/>
    <cellStyle name="_17-05_PE_Med_Orca_1-10_2007 13 18 7" xfId="22009"/>
    <cellStyle name="_17-05_PE_Med_Orca_1-10_2007 13 19" xfId="639"/>
    <cellStyle name="_17-05_PE_Med_Orca_1-10_2007 13 19 2" xfId="3553"/>
    <cellStyle name="_17-05_PE_Med_Orca_1-10_2007 13 19 3" xfId="9009"/>
    <cellStyle name="_17-05_PE_Med_Orca_1-10_2007 13 19 4" xfId="12261"/>
    <cellStyle name="_17-05_PE_Med_Orca_1-10_2007 13 19 5" xfId="15513"/>
    <cellStyle name="_17-05_PE_Med_Orca_1-10_2007 13 19 6" xfId="18765"/>
    <cellStyle name="_17-05_PE_Med_Orca_1-10_2007 13 19 7" xfId="22010"/>
    <cellStyle name="_17-05_PE_Med_Orca_1-10_2007 13 2" xfId="640"/>
    <cellStyle name="_17-05_PE_Med_Orca_1-10_2007 13 2 2" xfId="3554"/>
    <cellStyle name="_17-05_PE_Med_Orca_1-10_2007 13 2 3" xfId="9010"/>
    <cellStyle name="_17-05_PE_Med_Orca_1-10_2007 13 2 4" xfId="12262"/>
    <cellStyle name="_17-05_PE_Med_Orca_1-10_2007 13 2 5" xfId="15514"/>
    <cellStyle name="_17-05_PE_Med_Orca_1-10_2007 13 2 6" xfId="18766"/>
    <cellStyle name="_17-05_PE_Med_Orca_1-10_2007 13 2 7" xfId="22011"/>
    <cellStyle name="_17-05_PE_Med_Orca_1-10_2007 13 20" xfId="641"/>
    <cellStyle name="_17-05_PE_Med_Orca_1-10_2007 13 20 2" xfId="3555"/>
    <cellStyle name="_17-05_PE_Med_Orca_1-10_2007 13 20 3" xfId="9011"/>
    <cellStyle name="_17-05_PE_Med_Orca_1-10_2007 13 20 4" xfId="12263"/>
    <cellStyle name="_17-05_PE_Med_Orca_1-10_2007 13 20 5" xfId="15515"/>
    <cellStyle name="_17-05_PE_Med_Orca_1-10_2007 13 20 6" xfId="18767"/>
    <cellStyle name="_17-05_PE_Med_Orca_1-10_2007 13 20 7" xfId="22012"/>
    <cellStyle name="_17-05_PE_Med_Orca_1-10_2007 13 21" xfId="642"/>
    <cellStyle name="_17-05_PE_Med_Orca_1-10_2007 13 21 2" xfId="3556"/>
    <cellStyle name="_17-05_PE_Med_Orca_1-10_2007 13 21 3" xfId="9012"/>
    <cellStyle name="_17-05_PE_Med_Orca_1-10_2007 13 21 4" xfId="12264"/>
    <cellStyle name="_17-05_PE_Med_Orca_1-10_2007 13 21 5" xfId="15516"/>
    <cellStyle name="_17-05_PE_Med_Orca_1-10_2007 13 21 6" xfId="18768"/>
    <cellStyle name="_17-05_PE_Med_Orca_1-10_2007 13 21 7" xfId="22013"/>
    <cellStyle name="_17-05_PE_Med_Orca_1-10_2007 13 22" xfId="643"/>
    <cellStyle name="_17-05_PE_Med_Orca_1-10_2007 13 22 2" xfId="3557"/>
    <cellStyle name="_17-05_PE_Med_Orca_1-10_2007 13 22 3" xfId="9013"/>
    <cellStyle name="_17-05_PE_Med_Orca_1-10_2007 13 22 4" xfId="12265"/>
    <cellStyle name="_17-05_PE_Med_Orca_1-10_2007 13 22 5" xfId="15517"/>
    <cellStyle name="_17-05_PE_Med_Orca_1-10_2007 13 22 6" xfId="18769"/>
    <cellStyle name="_17-05_PE_Med_Orca_1-10_2007 13 22 7" xfId="22014"/>
    <cellStyle name="_17-05_PE_Med_Orca_1-10_2007 13 23" xfId="644"/>
    <cellStyle name="_17-05_PE_Med_Orca_1-10_2007 13 23 2" xfId="3558"/>
    <cellStyle name="_17-05_PE_Med_Orca_1-10_2007 13 23 3" xfId="9014"/>
    <cellStyle name="_17-05_PE_Med_Orca_1-10_2007 13 23 4" xfId="12266"/>
    <cellStyle name="_17-05_PE_Med_Orca_1-10_2007 13 23 5" xfId="15518"/>
    <cellStyle name="_17-05_PE_Med_Orca_1-10_2007 13 23 6" xfId="18770"/>
    <cellStyle name="_17-05_PE_Med_Orca_1-10_2007 13 23 7" xfId="22015"/>
    <cellStyle name="_17-05_PE_Med_Orca_1-10_2007 13 24" xfId="645"/>
    <cellStyle name="_17-05_PE_Med_Orca_1-10_2007 13 24 2" xfId="3559"/>
    <cellStyle name="_17-05_PE_Med_Orca_1-10_2007 13 24 3" xfId="9015"/>
    <cellStyle name="_17-05_PE_Med_Orca_1-10_2007 13 24 4" xfId="12267"/>
    <cellStyle name="_17-05_PE_Med_Orca_1-10_2007 13 24 5" xfId="15519"/>
    <cellStyle name="_17-05_PE_Med_Orca_1-10_2007 13 24 6" xfId="18771"/>
    <cellStyle name="_17-05_PE_Med_Orca_1-10_2007 13 24 7" xfId="22016"/>
    <cellStyle name="_17-05_PE_Med_Orca_1-10_2007 13 25" xfId="3002"/>
    <cellStyle name="_17-05_PE_Med_Orca_1-10_2007 13 26" xfId="8999"/>
    <cellStyle name="_17-05_PE_Med_Orca_1-10_2007 13 27" xfId="12251"/>
    <cellStyle name="_17-05_PE_Med_Orca_1-10_2007 13 28" xfId="15503"/>
    <cellStyle name="_17-05_PE_Med_Orca_1-10_2007 13 29" xfId="18755"/>
    <cellStyle name="_17-05_PE_Med_Orca_1-10_2007 13 3" xfId="646"/>
    <cellStyle name="_17-05_PE_Med_Orca_1-10_2007 13 3 2" xfId="3560"/>
    <cellStyle name="_17-05_PE_Med_Orca_1-10_2007 13 3 3" xfId="9016"/>
    <cellStyle name="_17-05_PE_Med_Orca_1-10_2007 13 3 4" xfId="12268"/>
    <cellStyle name="_17-05_PE_Med_Orca_1-10_2007 13 3 5" xfId="15520"/>
    <cellStyle name="_17-05_PE_Med_Orca_1-10_2007 13 3 6" xfId="18772"/>
    <cellStyle name="_17-05_PE_Med_Orca_1-10_2007 13 3 7" xfId="22017"/>
    <cellStyle name="_17-05_PE_Med_Orca_1-10_2007 13 30" xfId="22000"/>
    <cellStyle name="_17-05_PE_Med_Orca_1-10_2007 13 4" xfId="647"/>
    <cellStyle name="_17-05_PE_Med_Orca_1-10_2007 13 4 2" xfId="3561"/>
    <cellStyle name="_17-05_PE_Med_Orca_1-10_2007 13 4 3" xfId="9017"/>
    <cellStyle name="_17-05_PE_Med_Orca_1-10_2007 13 4 4" xfId="12269"/>
    <cellStyle name="_17-05_PE_Med_Orca_1-10_2007 13 4 5" xfId="15521"/>
    <cellStyle name="_17-05_PE_Med_Orca_1-10_2007 13 4 6" xfId="18773"/>
    <cellStyle name="_17-05_PE_Med_Orca_1-10_2007 13 4 7" xfId="22018"/>
    <cellStyle name="_17-05_PE_Med_Orca_1-10_2007 13 5" xfId="648"/>
    <cellStyle name="_17-05_PE_Med_Orca_1-10_2007 13 5 2" xfId="3562"/>
    <cellStyle name="_17-05_PE_Med_Orca_1-10_2007 13 5 3" xfId="9018"/>
    <cellStyle name="_17-05_PE_Med_Orca_1-10_2007 13 5 4" xfId="12270"/>
    <cellStyle name="_17-05_PE_Med_Orca_1-10_2007 13 5 5" xfId="15522"/>
    <cellStyle name="_17-05_PE_Med_Orca_1-10_2007 13 5 6" xfId="18774"/>
    <cellStyle name="_17-05_PE_Med_Orca_1-10_2007 13 5 7" xfId="22019"/>
    <cellStyle name="_17-05_PE_Med_Orca_1-10_2007 13 6" xfId="649"/>
    <cellStyle name="_17-05_PE_Med_Orca_1-10_2007 13 6 2" xfId="3563"/>
    <cellStyle name="_17-05_PE_Med_Orca_1-10_2007 13 6 3" xfId="9019"/>
    <cellStyle name="_17-05_PE_Med_Orca_1-10_2007 13 6 4" xfId="12271"/>
    <cellStyle name="_17-05_PE_Med_Orca_1-10_2007 13 6 5" xfId="15523"/>
    <cellStyle name="_17-05_PE_Med_Orca_1-10_2007 13 6 6" xfId="18775"/>
    <cellStyle name="_17-05_PE_Med_Orca_1-10_2007 13 6 7" xfId="22020"/>
    <cellStyle name="_17-05_PE_Med_Orca_1-10_2007 13 7" xfId="650"/>
    <cellStyle name="_17-05_PE_Med_Orca_1-10_2007 13 7 2" xfId="3564"/>
    <cellStyle name="_17-05_PE_Med_Orca_1-10_2007 13 7 3" xfId="9020"/>
    <cellStyle name="_17-05_PE_Med_Orca_1-10_2007 13 7 4" xfId="12272"/>
    <cellStyle name="_17-05_PE_Med_Orca_1-10_2007 13 7 5" xfId="15524"/>
    <cellStyle name="_17-05_PE_Med_Orca_1-10_2007 13 7 6" xfId="18776"/>
    <cellStyle name="_17-05_PE_Med_Orca_1-10_2007 13 7 7" xfId="22021"/>
    <cellStyle name="_17-05_PE_Med_Orca_1-10_2007 13 8" xfId="651"/>
    <cellStyle name="_17-05_PE_Med_Orca_1-10_2007 13 8 2" xfId="3565"/>
    <cellStyle name="_17-05_PE_Med_Orca_1-10_2007 13 8 3" xfId="9021"/>
    <cellStyle name="_17-05_PE_Med_Orca_1-10_2007 13 8 4" xfId="12273"/>
    <cellStyle name="_17-05_PE_Med_Orca_1-10_2007 13 8 5" xfId="15525"/>
    <cellStyle name="_17-05_PE_Med_Orca_1-10_2007 13 8 6" xfId="18777"/>
    <cellStyle name="_17-05_PE_Med_Orca_1-10_2007 13 8 7" xfId="22022"/>
    <cellStyle name="_17-05_PE_Med_Orca_1-10_2007 13 9" xfId="652"/>
    <cellStyle name="_17-05_PE_Med_Orca_1-10_2007 13 9 2" xfId="3566"/>
    <cellStyle name="_17-05_PE_Med_Orca_1-10_2007 13 9 3" xfId="9022"/>
    <cellStyle name="_17-05_PE_Med_Orca_1-10_2007 13 9 4" xfId="12274"/>
    <cellStyle name="_17-05_PE_Med_Orca_1-10_2007 13 9 5" xfId="15526"/>
    <cellStyle name="_17-05_PE_Med_Orca_1-10_2007 13 9 6" xfId="18778"/>
    <cellStyle name="_17-05_PE_Med_Orca_1-10_2007 13 9 7" xfId="22023"/>
    <cellStyle name="_17-05_PE_Med_Orca_1-10_2007 13_16-09_PE_V2_ARQ_M-O_28-01-11" xfId="6257"/>
    <cellStyle name="_17-05_PE_Med_Orca_1-10_2007 13_ARTICULADO" xfId="5988"/>
    <cellStyle name="_17-05_PE_Med_Orca_1-10_2007 13_ARTICULADO 2" xfId="9023"/>
    <cellStyle name="_17-05_PE_Med_Orca_1-10_2007 13_ARTICULADO 3" xfId="12275"/>
    <cellStyle name="_17-05_PE_Med_Orca_1-10_2007 13_ARTICULADO 4" xfId="15527"/>
    <cellStyle name="_17-05_PE_Med_Orca_1-10_2007 13_ARTICULADO 5" xfId="18779"/>
    <cellStyle name="_17-05_PE_Med_Orca_1-10_2007 13_ARTICULADO 6" xfId="22024"/>
    <cellStyle name="_17-05_PE_Med_Orca_1-10_2007 14" xfId="29"/>
    <cellStyle name="_17-05_PE_Med_Orca_1-10_2007 14 2" xfId="3003"/>
    <cellStyle name="_17-05_PE_Med_Orca_1-10_2007 14 3" xfId="9024"/>
    <cellStyle name="_17-05_PE_Med_Orca_1-10_2007 14 4" xfId="12276"/>
    <cellStyle name="_17-05_PE_Med_Orca_1-10_2007 14 5" xfId="15528"/>
    <cellStyle name="_17-05_PE_Med_Orca_1-10_2007 14 6" xfId="18780"/>
    <cellStyle name="_17-05_PE_Med_Orca_1-10_2007 14 7" xfId="22025"/>
    <cellStyle name="_17-05_PE_Med_Orca_1-10_2007 14_16-09_PE_V2_ARQ_M-O_28-01-11" xfId="6258"/>
    <cellStyle name="_17-05_PE_Med_Orca_1-10_2007 14_ARTICULADO" xfId="5989"/>
    <cellStyle name="_17-05_PE_Med_Orca_1-10_2007 14_ARTICULADO 2" xfId="9025"/>
    <cellStyle name="_17-05_PE_Med_Orca_1-10_2007 14_ARTICULADO 3" xfId="12277"/>
    <cellStyle name="_17-05_PE_Med_Orca_1-10_2007 14_ARTICULADO 4" xfId="15529"/>
    <cellStyle name="_17-05_PE_Med_Orca_1-10_2007 14_ARTICULADO 5" xfId="18781"/>
    <cellStyle name="_17-05_PE_Med_Orca_1-10_2007 14_ARTICULADO 6" xfId="22026"/>
    <cellStyle name="_17-05_PE_Med_Orca_1-10_2007 15" xfId="30"/>
    <cellStyle name="_17-05_PE_Med_Orca_1-10_2007 15 2" xfId="3004"/>
    <cellStyle name="_17-05_PE_Med_Orca_1-10_2007 15 3" xfId="9026"/>
    <cellStyle name="_17-05_PE_Med_Orca_1-10_2007 15 4" xfId="12278"/>
    <cellStyle name="_17-05_PE_Med_Orca_1-10_2007 15 5" xfId="15530"/>
    <cellStyle name="_17-05_PE_Med_Orca_1-10_2007 15 6" xfId="18782"/>
    <cellStyle name="_17-05_PE_Med_Orca_1-10_2007 15 7" xfId="22027"/>
    <cellStyle name="_17-05_PE_Med_Orca_1-10_2007 15_16-09_PE_V2_ARQ_M-O_28-01-11" xfId="6259"/>
    <cellStyle name="_17-05_PE_Med_Orca_1-10_2007 15_ARTICULADO" xfId="5990"/>
    <cellStyle name="_17-05_PE_Med_Orca_1-10_2007 15_ARTICULADO 2" xfId="9027"/>
    <cellStyle name="_17-05_PE_Med_Orca_1-10_2007 15_ARTICULADO 3" xfId="12279"/>
    <cellStyle name="_17-05_PE_Med_Orca_1-10_2007 15_ARTICULADO 4" xfId="15531"/>
    <cellStyle name="_17-05_PE_Med_Orca_1-10_2007 15_ARTICULADO 5" xfId="18783"/>
    <cellStyle name="_17-05_PE_Med_Orca_1-10_2007 15_ARTICULADO 6" xfId="22028"/>
    <cellStyle name="_17-05_PE_Med_Orca_1-10_2007 16" xfId="31"/>
    <cellStyle name="_17-05_PE_Med_Orca_1-10_2007 16 2" xfId="3005"/>
    <cellStyle name="_17-05_PE_Med_Orca_1-10_2007 16 3" xfId="9028"/>
    <cellStyle name="_17-05_PE_Med_Orca_1-10_2007 16 4" xfId="12280"/>
    <cellStyle name="_17-05_PE_Med_Orca_1-10_2007 16 5" xfId="15532"/>
    <cellStyle name="_17-05_PE_Med_Orca_1-10_2007 16 6" xfId="18784"/>
    <cellStyle name="_17-05_PE_Med_Orca_1-10_2007 16 7" xfId="22029"/>
    <cellStyle name="_17-05_PE_Med_Orca_1-10_2007 16_ARTICULADO" xfId="5991"/>
    <cellStyle name="_17-05_PE_Med_Orca_1-10_2007 16_ARTICULADO 2" xfId="9029"/>
    <cellStyle name="_17-05_PE_Med_Orca_1-10_2007 16_ARTICULADO 3" xfId="12281"/>
    <cellStyle name="_17-05_PE_Med_Orca_1-10_2007 16_ARTICULADO 4" xfId="15533"/>
    <cellStyle name="_17-05_PE_Med_Orca_1-10_2007 16_ARTICULADO 5" xfId="18785"/>
    <cellStyle name="_17-05_PE_Med_Orca_1-10_2007 16_ARTICULADO 6" xfId="22030"/>
    <cellStyle name="_17-05_PE_Med_Orca_1-10_2007 17" xfId="32"/>
    <cellStyle name="_17-05_PE_Med_Orca_1-10_2007 17 2" xfId="3006"/>
    <cellStyle name="_17-05_PE_Med_Orca_1-10_2007 17 3" xfId="9030"/>
    <cellStyle name="_17-05_PE_Med_Orca_1-10_2007 17 4" xfId="12282"/>
    <cellStyle name="_17-05_PE_Med_Orca_1-10_2007 17 5" xfId="15534"/>
    <cellStyle name="_17-05_PE_Med_Orca_1-10_2007 17 6" xfId="18786"/>
    <cellStyle name="_17-05_PE_Med_Orca_1-10_2007 17 7" xfId="22031"/>
    <cellStyle name="_17-05_PE_Med_Orca_1-10_2007 17_ARTICULADO" xfId="5992"/>
    <cellStyle name="_17-05_PE_Med_Orca_1-10_2007 17_ARTICULADO 2" xfId="9031"/>
    <cellStyle name="_17-05_PE_Med_Orca_1-10_2007 17_ARTICULADO 3" xfId="12283"/>
    <cellStyle name="_17-05_PE_Med_Orca_1-10_2007 17_ARTICULADO 4" xfId="15535"/>
    <cellStyle name="_17-05_PE_Med_Orca_1-10_2007 17_ARTICULADO 5" xfId="18787"/>
    <cellStyle name="_17-05_PE_Med_Orca_1-10_2007 17_ARTICULADO 6" xfId="22032"/>
    <cellStyle name="_17-05_PE_Med_Orca_1-10_2007 18" xfId="33"/>
    <cellStyle name="_17-05_PE_Med_Orca_1-10_2007 18 2" xfId="3007"/>
    <cellStyle name="_17-05_PE_Med_Orca_1-10_2007 18 3" xfId="9032"/>
    <cellStyle name="_17-05_PE_Med_Orca_1-10_2007 18 4" xfId="12284"/>
    <cellStyle name="_17-05_PE_Med_Orca_1-10_2007 18 5" xfId="15536"/>
    <cellStyle name="_17-05_PE_Med_Orca_1-10_2007 18 6" xfId="18788"/>
    <cellStyle name="_17-05_PE_Med_Orca_1-10_2007 18 7" xfId="22033"/>
    <cellStyle name="_17-05_PE_Med_Orca_1-10_2007 18_ARTICULADO" xfId="5993"/>
    <cellStyle name="_17-05_PE_Med_Orca_1-10_2007 18_ARTICULADO 2" xfId="9033"/>
    <cellStyle name="_17-05_PE_Med_Orca_1-10_2007 18_ARTICULADO 3" xfId="12285"/>
    <cellStyle name="_17-05_PE_Med_Orca_1-10_2007 18_ARTICULADO 4" xfId="15537"/>
    <cellStyle name="_17-05_PE_Med_Orca_1-10_2007 18_ARTICULADO 5" xfId="18789"/>
    <cellStyle name="_17-05_PE_Med_Orca_1-10_2007 18_ARTICULADO 6" xfId="22034"/>
    <cellStyle name="_17-05_PE_Med_Orca_1-10_2007 19" xfId="34"/>
    <cellStyle name="_17-05_PE_Med_Orca_1-10_2007 19 2" xfId="3008"/>
    <cellStyle name="_17-05_PE_Med_Orca_1-10_2007 19 3" xfId="9034"/>
    <cellStyle name="_17-05_PE_Med_Orca_1-10_2007 19 4" xfId="12286"/>
    <cellStyle name="_17-05_PE_Med_Orca_1-10_2007 19 5" xfId="15538"/>
    <cellStyle name="_17-05_PE_Med_Orca_1-10_2007 19 6" xfId="18790"/>
    <cellStyle name="_17-05_PE_Med_Orca_1-10_2007 19 7" xfId="22035"/>
    <cellStyle name="_17-05_PE_Med_Orca_1-10_2007 19_ARTICULADO" xfId="5994"/>
    <cellStyle name="_17-05_PE_Med_Orca_1-10_2007 19_ARTICULADO 2" xfId="9035"/>
    <cellStyle name="_17-05_PE_Med_Orca_1-10_2007 19_ARTICULADO 3" xfId="12287"/>
    <cellStyle name="_17-05_PE_Med_Orca_1-10_2007 19_ARTICULADO 4" xfId="15539"/>
    <cellStyle name="_17-05_PE_Med_Orca_1-10_2007 19_ARTICULADO 5" xfId="18791"/>
    <cellStyle name="_17-05_PE_Med_Orca_1-10_2007 19_ARTICULADO 6" xfId="22036"/>
    <cellStyle name="_17-05_PE_Med_Orca_1-10_2007 2" xfId="35"/>
    <cellStyle name="_17-05_PE_Med_Orca_1-10_2007 2 10" xfId="653"/>
    <cellStyle name="_17-05_PE_Med_Orca_1-10_2007 2 10 2" xfId="3567"/>
    <cellStyle name="_17-05_PE_Med_Orca_1-10_2007 2 10 3" xfId="9037"/>
    <cellStyle name="_17-05_PE_Med_Orca_1-10_2007 2 10 4" xfId="12289"/>
    <cellStyle name="_17-05_PE_Med_Orca_1-10_2007 2 10 5" xfId="15541"/>
    <cellStyle name="_17-05_PE_Med_Orca_1-10_2007 2 10 6" xfId="18793"/>
    <cellStyle name="_17-05_PE_Med_Orca_1-10_2007 2 10 7" xfId="22038"/>
    <cellStyle name="_17-05_PE_Med_Orca_1-10_2007 2 11" xfId="654"/>
    <cellStyle name="_17-05_PE_Med_Orca_1-10_2007 2 11 2" xfId="3568"/>
    <cellStyle name="_17-05_PE_Med_Orca_1-10_2007 2 11 3" xfId="9038"/>
    <cellStyle name="_17-05_PE_Med_Orca_1-10_2007 2 11 4" xfId="12290"/>
    <cellStyle name="_17-05_PE_Med_Orca_1-10_2007 2 11 5" xfId="15542"/>
    <cellStyle name="_17-05_PE_Med_Orca_1-10_2007 2 11 6" xfId="18794"/>
    <cellStyle name="_17-05_PE_Med_Orca_1-10_2007 2 11 7" xfId="22039"/>
    <cellStyle name="_17-05_PE_Med_Orca_1-10_2007 2 12" xfId="655"/>
    <cellStyle name="_17-05_PE_Med_Orca_1-10_2007 2 12 2" xfId="3569"/>
    <cellStyle name="_17-05_PE_Med_Orca_1-10_2007 2 12 3" xfId="9039"/>
    <cellStyle name="_17-05_PE_Med_Orca_1-10_2007 2 12 4" xfId="12291"/>
    <cellStyle name="_17-05_PE_Med_Orca_1-10_2007 2 12 5" xfId="15543"/>
    <cellStyle name="_17-05_PE_Med_Orca_1-10_2007 2 12 6" xfId="18795"/>
    <cellStyle name="_17-05_PE_Med_Orca_1-10_2007 2 12 7" xfId="22040"/>
    <cellStyle name="_17-05_PE_Med_Orca_1-10_2007 2 13" xfId="656"/>
    <cellStyle name="_17-05_PE_Med_Orca_1-10_2007 2 13 2" xfId="3570"/>
    <cellStyle name="_17-05_PE_Med_Orca_1-10_2007 2 13 3" xfId="9040"/>
    <cellStyle name="_17-05_PE_Med_Orca_1-10_2007 2 13 4" xfId="12292"/>
    <cellStyle name="_17-05_PE_Med_Orca_1-10_2007 2 13 5" xfId="15544"/>
    <cellStyle name="_17-05_PE_Med_Orca_1-10_2007 2 13 6" xfId="18796"/>
    <cellStyle name="_17-05_PE_Med_Orca_1-10_2007 2 13 7" xfId="22041"/>
    <cellStyle name="_17-05_PE_Med_Orca_1-10_2007 2 14" xfId="657"/>
    <cellStyle name="_17-05_PE_Med_Orca_1-10_2007 2 14 2" xfId="3571"/>
    <cellStyle name="_17-05_PE_Med_Orca_1-10_2007 2 14 3" xfId="9041"/>
    <cellStyle name="_17-05_PE_Med_Orca_1-10_2007 2 14 4" xfId="12293"/>
    <cellStyle name="_17-05_PE_Med_Orca_1-10_2007 2 14 5" xfId="15545"/>
    <cellStyle name="_17-05_PE_Med_Orca_1-10_2007 2 14 6" xfId="18797"/>
    <cellStyle name="_17-05_PE_Med_Orca_1-10_2007 2 14 7" xfId="22042"/>
    <cellStyle name="_17-05_PE_Med_Orca_1-10_2007 2 15" xfId="658"/>
    <cellStyle name="_17-05_PE_Med_Orca_1-10_2007 2 15 2" xfId="3572"/>
    <cellStyle name="_17-05_PE_Med_Orca_1-10_2007 2 15 3" xfId="9042"/>
    <cellStyle name="_17-05_PE_Med_Orca_1-10_2007 2 15 4" xfId="12294"/>
    <cellStyle name="_17-05_PE_Med_Orca_1-10_2007 2 15 5" xfId="15546"/>
    <cellStyle name="_17-05_PE_Med_Orca_1-10_2007 2 15 6" xfId="18798"/>
    <cellStyle name="_17-05_PE_Med_Orca_1-10_2007 2 15 7" xfId="22043"/>
    <cellStyle name="_17-05_PE_Med_Orca_1-10_2007 2 16" xfId="3009"/>
    <cellStyle name="_17-05_PE_Med_Orca_1-10_2007 2 17" xfId="9036"/>
    <cellStyle name="_17-05_PE_Med_Orca_1-10_2007 2 18" xfId="12288"/>
    <cellStyle name="_17-05_PE_Med_Orca_1-10_2007 2 19" xfId="15540"/>
    <cellStyle name="_17-05_PE_Med_Orca_1-10_2007 2 2" xfId="659"/>
    <cellStyle name="_17-05_PE_Med_Orca_1-10_2007 2 2 2" xfId="3573"/>
    <cellStyle name="_17-05_PE_Med_Orca_1-10_2007 2 2 3" xfId="9043"/>
    <cellStyle name="_17-05_PE_Med_Orca_1-10_2007 2 2 4" xfId="12295"/>
    <cellStyle name="_17-05_PE_Med_Orca_1-10_2007 2 2 5" xfId="15547"/>
    <cellStyle name="_17-05_PE_Med_Orca_1-10_2007 2 2 6" xfId="18799"/>
    <cellStyle name="_17-05_PE_Med_Orca_1-10_2007 2 2 7" xfId="22044"/>
    <cellStyle name="_17-05_PE_Med_Orca_1-10_2007 2 2_16-09_PE_V2_ARQ_M-O_28-01-11" xfId="6260"/>
    <cellStyle name="_17-05_PE_Med_Orca_1-10_2007 2 20" xfId="18792"/>
    <cellStyle name="_17-05_PE_Med_Orca_1-10_2007 2 21" xfId="22037"/>
    <cellStyle name="_17-05_PE_Med_Orca_1-10_2007 2 3" xfId="660"/>
    <cellStyle name="_17-05_PE_Med_Orca_1-10_2007 2 3 2" xfId="3574"/>
    <cellStyle name="_17-05_PE_Med_Orca_1-10_2007 2 3 3" xfId="9044"/>
    <cellStyle name="_17-05_PE_Med_Orca_1-10_2007 2 3 4" xfId="12296"/>
    <cellStyle name="_17-05_PE_Med_Orca_1-10_2007 2 3 5" xfId="15548"/>
    <cellStyle name="_17-05_PE_Med_Orca_1-10_2007 2 3 6" xfId="18800"/>
    <cellStyle name="_17-05_PE_Med_Orca_1-10_2007 2 3 7" xfId="22045"/>
    <cellStyle name="_17-05_PE_Med_Orca_1-10_2007 2 3_16-09_PE_V2_ARQ_M-O_28-01-11" xfId="6261"/>
    <cellStyle name="_17-05_PE_Med_Orca_1-10_2007 2 4" xfId="661"/>
    <cellStyle name="_17-05_PE_Med_Orca_1-10_2007 2 4 2" xfId="3575"/>
    <cellStyle name="_17-05_PE_Med_Orca_1-10_2007 2 4 3" xfId="9045"/>
    <cellStyle name="_17-05_PE_Med_Orca_1-10_2007 2 4 4" xfId="12297"/>
    <cellStyle name="_17-05_PE_Med_Orca_1-10_2007 2 4 5" xfId="15549"/>
    <cellStyle name="_17-05_PE_Med_Orca_1-10_2007 2 4 6" xfId="18801"/>
    <cellStyle name="_17-05_PE_Med_Orca_1-10_2007 2 4 7" xfId="22046"/>
    <cellStyle name="_17-05_PE_Med_Orca_1-10_2007 2 4_16-09_PE_V2_ARQ_M-O_28-01-11" xfId="6262"/>
    <cellStyle name="_17-05_PE_Med_Orca_1-10_2007 2 5" xfId="662"/>
    <cellStyle name="_17-05_PE_Med_Orca_1-10_2007 2 5 2" xfId="3576"/>
    <cellStyle name="_17-05_PE_Med_Orca_1-10_2007 2 5 3" xfId="9046"/>
    <cellStyle name="_17-05_PE_Med_Orca_1-10_2007 2 5 4" xfId="12298"/>
    <cellStyle name="_17-05_PE_Med_Orca_1-10_2007 2 5 5" xfId="15550"/>
    <cellStyle name="_17-05_PE_Med_Orca_1-10_2007 2 5 6" xfId="18802"/>
    <cellStyle name="_17-05_PE_Med_Orca_1-10_2007 2 5 7" xfId="22047"/>
    <cellStyle name="_17-05_PE_Med_Orca_1-10_2007 2 5_16-09_PE_V2_ARQ_M-O_28-01-11" xfId="6263"/>
    <cellStyle name="_17-05_PE_Med_Orca_1-10_2007 2 6" xfId="663"/>
    <cellStyle name="_17-05_PE_Med_Orca_1-10_2007 2 6 2" xfId="3577"/>
    <cellStyle name="_17-05_PE_Med_Orca_1-10_2007 2 6 3" xfId="9047"/>
    <cellStyle name="_17-05_PE_Med_Orca_1-10_2007 2 6 4" xfId="12299"/>
    <cellStyle name="_17-05_PE_Med_Orca_1-10_2007 2 6 5" xfId="15551"/>
    <cellStyle name="_17-05_PE_Med_Orca_1-10_2007 2 6 6" xfId="18803"/>
    <cellStyle name="_17-05_PE_Med_Orca_1-10_2007 2 6 7" xfId="22048"/>
    <cellStyle name="_17-05_PE_Med_Orca_1-10_2007 2 6_16-09_PE_V2_ARQ_M-O_28-01-11" xfId="6264"/>
    <cellStyle name="_17-05_PE_Med_Orca_1-10_2007 2 7" xfId="664"/>
    <cellStyle name="_17-05_PE_Med_Orca_1-10_2007 2 7 2" xfId="3578"/>
    <cellStyle name="_17-05_PE_Med_Orca_1-10_2007 2 7 3" xfId="9048"/>
    <cellStyle name="_17-05_PE_Med_Orca_1-10_2007 2 7 4" xfId="12300"/>
    <cellStyle name="_17-05_PE_Med_Orca_1-10_2007 2 7 5" xfId="15552"/>
    <cellStyle name="_17-05_PE_Med_Orca_1-10_2007 2 7 6" xfId="18804"/>
    <cellStyle name="_17-05_PE_Med_Orca_1-10_2007 2 7 7" xfId="22049"/>
    <cellStyle name="_17-05_PE_Med_Orca_1-10_2007 2 7_16-09_PE_V2_ARQ_M-O_28-01-11" xfId="6265"/>
    <cellStyle name="_17-05_PE_Med_Orca_1-10_2007 2 8" xfId="665"/>
    <cellStyle name="_17-05_PE_Med_Orca_1-10_2007 2 8 2" xfId="3579"/>
    <cellStyle name="_17-05_PE_Med_Orca_1-10_2007 2 8 3" xfId="9049"/>
    <cellStyle name="_17-05_PE_Med_Orca_1-10_2007 2 8 4" xfId="12301"/>
    <cellStyle name="_17-05_PE_Med_Orca_1-10_2007 2 8 5" xfId="15553"/>
    <cellStyle name="_17-05_PE_Med_Orca_1-10_2007 2 8 6" xfId="18805"/>
    <cellStyle name="_17-05_PE_Med_Orca_1-10_2007 2 8 7" xfId="22050"/>
    <cellStyle name="_17-05_PE_Med_Orca_1-10_2007 2 9" xfId="666"/>
    <cellStyle name="_17-05_PE_Med_Orca_1-10_2007 2 9 2" xfId="3580"/>
    <cellStyle name="_17-05_PE_Med_Orca_1-10_2007 2 9 3" xfId="9050"/>
    <cellStyle name="_17-05_PE_Med_Orca_1-10_2007 2 9 4" xfId="12302"/>
    <cellStyle name="_17-05_PE_Med_Orca_1-10_2007 2 9 5" xfId="15554"/>
    <cellStyle name="_17-05_PE_Med_Orca_1-10_2007 2 9 6" xfId="18806"/>
    <cellStyle name="_17-05_PE_Med_Orca_1-10_2007 2 9 7" xfId="22051"/>
    <cellStyle name="_17-05_PE_Med_Orca_1-10_2007 2_16-09_PE_V2_ARQ_M-O_28-01-11" xfId="6266"/>
    <cellStyle name="_17-05_PE_Med_Orca_1-10_2007 2_ARTICULADO" xfId="5995"/>
    <cellStyle name="_17-05_PE_Med_Orca_1-10_2007 2_ARTICULADO 2" xfId="9051"/>
    <cellStyle name="_17-05_PE_Med_Orca_1-10_2007 2_ARTICULADO 3" xfId="12303"/>
    <cellStyle name="_17-05_PE_Med_Orca_1-10_2007 2_ARTICULADO 4" xfId="15555"/>
    <cellStyle name="_17-05_PE_Med_Orca_1-10_2007 2_ARTICULADO 5" xfId="18807"/>
    <cellStyle name="_17-05_PE_Med_Orca_1-10_2007 2_ARTICULADO 6" xfId="22052"/>
    <cellStyle name="_17-05_PE_Med_Orca_1-10_2007 20" xfId="36"/>
    <cellStyle name="_17-05_PE_Med_Orca_1-10_2007 20 2" xfId="3010"/>
    <cellStyle name="_17-05_PE_Med_Orca_1-10_2007 20 3" xfId="9052"/>
    <cellStyle name="_17-05_PE_Med_Orca_1-10_2007 20 4" xfId="12304"/>
    <cellStyle name="_17-05_PE_Med_Orca_1-10_2007 20 5" xfId="15556"/>
    <cellStyle name="_17-05_PE_Med_Orca_1-10_2007 20 6" xfId="18808"/>
    <cellStyle name="_17-05_PE_Med_Orca_1-10_2007 20 7" xfId="22053"/>
    <cellStyle name="_17-05_PE_Med_Orca_1-10_2007 20_ARTICULADO" xfId="5996"/>
    <cellStyle name="_17-05_PE_Med_Orca_1-10_2007 20_ARTICULADO 2" xfId="9053"/>
    <cellStyle name="_17-05_PE_Med_Orca_1-10_2007 20_ARTICULADO 3" xfId="12305"/>
    <cellStyle name="_17-05_PE_Med_Orca_1-10_2007 20_ARTICULADO 4" xfId="15557"/>
    <cellStyle name="_17-05_PE_Med_Orca_1-10_2007 20_ARTICULADO 5" xfId="18809"/>
    <cellStyle name="_17-05_PE_Med_Orca_1-10_2007 20_ARTICULADO 6" xfId="22054"/>
    <cellStyle name="_17-05_PE_Med_Orca_1-10_2007 21" xfId="37"/>
    <cellStyle name="_17-05_PE_Med_Orca_1-10_2007 21 2" xfId="3011"/>
    <cellStyle name="_17-05_PE_Med_Orca_1-10_2007 21 3" xfId="9054"/>
    <cellStyle name="_17-05_PE_Med_Orca_1-10_2007 21 4" xfId="12306"/>
    <cellStyle name="_17-05_PE_Med_Orca_1-10_2007 21 5" xfId="15558"/>
    <cellStyle name="_17-05_PE_Med_Orca_1-10_2007 21 6" xfId="18810"/>
    <cellStyle name="_17-05_PE_Med_Orca_1-10_2007 21 7" xfId="22055"/>
    <cellStyle name="_17-05_PE_Med_Orca_1-10_2007 21_ARTICULADO" xfId="5997"/>
    <cellStyle name="_17-05_PE_Med_Orca_1-10_2007 21_ARTICULADO 2" xfId="9055"/>
    <cellStyle name="_17-05_PE_Med_Orca_1-10_2007 21_ARTICULADO 3" xfId="12307"/>
    <cellStyle name="_17-05_PE_Med_Orca_1-10_2007 21_ARTICULADO 4" xfId="15559"/>
    <cellStyle name="_17-05_PE_Med_Orca_1-10_2007 21_ARTICULADO 5" xfId="18811"/>
    <cellStyle name="_17-05_PE_Med_Orca_1-10_2007 21_ARTICULADO 6" xfId="22056"/>
    <cellStyle name="_17-05_PE_Med_Orca_1-10_2007 22" xfId="38"/>
    <cellStyle name="_17-05_PE_Med_Orca_1-10_2007 22 2" xfId="3012"/>
    <cellStyle name="_17-05_PE_Med_Orca_1-10_2007 22 3" xfId="9056"/>
    <cellStyle name="_17-05_PE_Med_Orca_1-10_2007 22 4" xfId="12308"/>
    <cellStyle name="_17-05_PE_Med_Orca_1-10_2007 22 5" xfId="15560"/>
    <cellStyle name="_17-05_PE_Med_Orca_1-10_2007 22 6" xfId="18812"/>
    <cellStyle name="_17-05_PE_Med_Orca_1-10_2007 22 7" xfId="22057"/>
    <cellStyle name="_17-05_PE_Med_Orca_1-10_2007 22_ARTICULADO" xfId="5998"/>
    <cellStyle name="_17-05_PE_Med_Orca_1-10_2007 22_ARTICULADO 2" xfId="9057"/>
    <cellStyle name="_17-05_PE_Med_Orca_1-10_2007 22_ARTICULADO 3" xfId="12309"/>
    <cellStyle name="_17-05_PE_Med_Orca_1-10_2007 22_ARTICULADO 4" xfId="15561"/>
    <cellStyle name="_17-05_PE_Med_Orca_1-10_2007 22_ARTICULADO 5" xfId="18813"/>
    <cellStyle name="_17-05_PE_Med_Orca_1-10_2007 22_ARTICULADO 6" xfId="22058"/>
    <cellStyle name="_17-05_PE_Med_Orca_1-10_2007 23" xfId="39"/>
    <cellStyle name="_17-05_PE_Med_Orca_1-10_2007 23 2" xfId="3013"/>
    <cellStyle name="_17-05_PE_Med_Orca_1-10_2007 23 3" xfId="9058"/>
    <cellStyle name="_17-05_PE_Med_Orca_1-10_2007 23 4" xfId="12310"/>
    <cellStyle name="_17-05_PE_Med_Orca_1-10_2007 23 5" xfId="15562"/>
    <cellStyle name="_17-05_PE_Med_Orca_1-10_2007 23 6" xfId="18814"/>
    <cellStyle name="_17-05_PE_Med_Orca_1-10_2007 23 7" xfId="22059"/>
    <cellStyle name="_17-05_PE_Med_Orca_1-10_2007 23_ARTICULADO" xfId="5999"/>
    <cellStyle name="_17-05_PE_Med_Orca_1-10_2007 23_ARTICULADO 2" xfId="9059"/>
    <cellStyle name="_17-05_PE_Med_Orca_1-10_2007 23_ARTICULADO 3" xfId="12311"/>
    <cellStyle name="_17-05_PE_Med_Orca_1-10_2007 23_ARTICULADO 4" xfId="15563"/>
    <cellStyle name="_17-05_PE_Med_Orca_1-10_2007 23_ARTICULADO 5" xfId="18815"/>
    <cellStyle name="_17-05_PE_Med_Orca_1-10_2007 23_ARTICULADO 6" xfId="22060"/>
    <cellStyle name="_17-05_PE_Med_Orca_1-10_2007 24" xfId="40"/>
    <cellStyle name="_17-05_PE_Med_Orca_1-10_2007 24 2" xfId="3014"/>
    <cellStyle name="_17-05_PE_Med_Orca_1-10_2007 24 3" xfId="9060"/>
    <cellStyle name="_17-05_PE_Med_Orca_1-10_2007 24 4" xfId="12312"/>
    <cellStyle name="_17-05_PE_Med_Orca_1-10_2007 24 5" xfId="15564"/>
    <cellStyle name="_17-05_PE_Med_Orca_1-10_2007 24 6" xfId="18816"/>
    <cellStyle name="_17-05_PE_Med_Orca_1-10_2007 24 7" xfId="22061"/>
    <cellStyle name="_17-05_PE_Med_Orca_1-10_2007 24_ARTICULADO" xfId="6000"/>
    <cellStyle name="_17-05_PE_Med_Orca_1-10_2007 24_ARTICULADO 2" xfId="9061"/>
    <cellStyle name="_17-05_PE_Med_Orca_1-10_2007 24_ARTICULADO 3" xfId="12313"/>
    <cellStyle name="_17-05_PE_Med_Orca_1-10_2007 24_ARTICULADO 4" xfId="15565"/>
    <cellStyle name="_17-05_PE_Med_Orca_1-10_2007 24_ARTICULADO 5" xfId="18817"/>
    <cellStyle name="_17-05_PE_Med_Orca_1-10_2007 24_ARTICULADO 6" xfId="22062"/>
    <cellStyle name="_17-05_PE_Med_Orca_1-10_2007 25" xfId="41"/>
    <cellStyle name="_17-05_PE_Med_Orca_1-10_2007 25 2" xfId="3015"/>
    <cellStyle name="_17-05_PE_Med_Orca_1-10_2007 25 3" xfId="9062"/>
    <cellStyle name="_17-05_PE_Med_Orca_1-10_2007 25 4" xfId="12314"/>
    <cellStyle name="_17-05_PE_Med_Orca_1-10_2007 25 5" xfId="15566"/>
    <cellStyle name="_17-05_PE_Med_Orca_1-10_2007 25 6" xfId="18818"/>
    <cellStyle name="_17-05_PE_Med_Orca_1-10_2007 25 7" xfId="22063"/>
    <cellStyle name="_17-05_PE_Med_Orca_1-10_2007 25_ARTICULADO" xfId="6001"/>
    <cellStyle name="_17-05_PE_Med_Orca_1-10_2007 25_ARTICULADO 2" xfId="9063"/>
    <cellStyle name="_17-05_PE_Med_Orca_1-10_2007 25_ARTICULADO 3" xfId="12315"/>
    <cellStyle name="_17-05_PE_Med_Orca_1-10_2007 25_ARTICULADO 4" xfId="15567"/>
    <cellStyle name="_17-05_PE_Med_Orca_1-10_2007 25_ARTICULADO 5" xfId="18819"/>
    <cellStyle name="_17-05_PE_Med_Orca_1-10_2007 25_ARTICULADO 6" xfId="22064"/>
    <cellStyle name="_17-05_PE_Med_Orca_1-10_2007 26" xfId="42"/>
    <cellStyle name="_17-05_PE_Med_Orca_1-10_2007 26 2" xfId="3016"/>
    <cellStyle name="_17-05_PE_Med_Orca_1-10_2007 26 3" xfId="9064"/>
    <cellStyle name="_17-05_PE_Med_Orca_1-10_2007 26 4" xfId="12316"/>
    <cellStyle name="_17-05_PE_Med_Orca_1-10_2007 26 5" xfId="15568"/>
    <cellStyle name="_17-05_PE_Med_Orca_1-10_2007 26 6" xfId="18820"/>
    <cellStyle name="_17-05_PE_Med_Orca_1-10_2007 26 7" xfId="22065"/>
    <cellStyle name="_17-05_PE_Med_Orca_1-10_2007 26_ARTICULADO" xfId="6002"/>
    <cellStyle name="_17-05_PE_Med_Orca_1-10_2007 26_ARTICULADO 2" xfId="9065"/>
    <cellStyle name="_17-05_PE_Med_Orca_1-10_2007 26_ARTICULADO 3" xfId="12317"/>
    <cellStyle name="_17-05_PE_Med_Orca_1-10_2007 26_ARTICULADO 4" xfId="15569"/>
    <cellStyle name="_17-05_PE_Med_Orca_1-10_2007 26_ARTICULADO 5" xfId="18821"/>
    <cellStyle name="_17-05_PE_Med_Orca_1-10_2007 26_ARTICULADO 6" xfId="22066"/>
    <cellStyle name="_17-05_PE_Med_Orca_1-10_2007 27" xfId="43"/>
    <cellStyle name="_17-05_PE_Med_Orca_1-10_2007 27 2" xfId="3017"/>
    <cellStyle name="_17-05_PE_Med_Orca_1-10_2007 27 3" xfId="9066"/>
    <cellStyle name="_17-05_PE_Med_Orca_1-10_2007 27 4" xfId="12318"/>
    <cellStyle name="_17-05_PE_Med_Orca_1-10_2007 27 5" xfId="15570"/>
    <cellStyle name="_17-05_PE_Med_Orca_1-10_2007 27 6" xfId="18822"/>
    <cellStyle name="_17-05_PE_Med_Orca_1-10_2007 27 7" xfId="22067"/>
    <cellStyle name="_17-05_PE_Med_Orca_1-10_2007 27_ARTICULADO" xfId="6003"/>
    <cellStyle name="_17-05_PE_Med_Orca_1-10_2007 27_ARTICULADO 2" xfId="9067"/>
    <cellStyle name="_17-05_PE_Med_Orca_1-10_2007 27_ARTICULADO 3" xfId="12319"/>
    <cellStyle name="_17-05_PE_Med_Orca_1-10_2007 27_ARTICULADO 4" xfId="15571"/>
    <cellStyle name="_17-05_PE_Med_Orca_1-10_2007 27_ARTICULADO 5" xfId="18823"/>
    <cellStyle name="_17-05_PE_Med_Orca_1-10_2007 27_ARTICULADO 6" xfId="22068"/>
    <cellStyle name="_17-05_PE_Med_Orca_1-10_2007 28" xfId="44"/>
    <cellStyle name="_17-05_PE_Med_Orca_1-10_2007 28 2" xfId="3018"/>
    <cellStyle name="_17-05_PE_Med_Orca_1-10_2007 28 3" xfId="9068"/>
    <cellStyle name="_17-05_PE_Med_Orca_1-10_2007 28 4" xfId="12320"/>
    <cellStyle name="_17-05_PE_Med_Orca_1-10_2007 28 5" xfId="15572"/>
    <cellStyle name="_17-05_PE_Med_Orca_1-10_2007 28 6" xfId="18824"/>
    <cellStyle name="_17-05_PE_Med_Orca_1-10_2007 28 7" xfId="22069"/>
    <cellStyle name="_17-05_PE_Med_Orca_1-10_2007 28_ARTICULADO" xfId="6004"/>
    <cellStyle name="_17-05_PE_Med_Orca_1-10_2007 28_ARTICULADO 2" xfId="9069"/>
    <cellStyle name="_17-05_PE_Med_Orca_1-10_2007 28_ARTICULADO 3" xfId="12321"/>
    <cellStyle name="_17-05_PE_Med_Orca_1-10_2007 28_ARTICULADO 4" xfId="15573"/>
    <cellStyle name="_17-05_PE_Med_Orca_1-10_2007 28_ARTICULADO 5" xfId="18825"/>
    <cellStyle name="_17-05_PE_Med_Orca_1-10_2007 28_ARTICULADO 6" xfId="22070"/>
    <cellStyle name="_17-05_PE_Med_Orca_1-10_2007 29" xfId="45"/>
    <cellStyle name="_17-05_PE_Med_Orca_1-10_2007 29 2" xfId="3019"/>
    <cellStyle name="_17-05_PE_Med_Orca_1-10_2007 29 3" xfId="9070"/>
    <cellStyle name="_17-05_PE_Med_Orca_1-10_2007 29 4" xfId="12322"/>
    <cellStyle name="_17-05_PE_Med_Orca_1-10_2007 29 5" xfId="15574"/>
    <cellStyle name="_17-05_PE_Med_Orca_1-10_2007 29 6" xfId="18826"/>
    <cellStyle name="_17-05_PE_Med_Orca_1-10_2007 29 7" xfId="22071"/>
    <cellStyle name="_17-05_PE_Med_Orca_1-10_2007 29_ARTICULADO" xfId="6005"/>
    <cellStyle name="_17-05_PE_Med_Orca_1-10_2007 29_ARTICULADO 2" xfId="9071"/>
    <cellStyle name="_17-05_PE_Med_Orca_1-10_2007 29_ARTICULADO 3" xfId="12323"/>
    <cellStyle name="_17-05_PE_Med_Orca_1-10_2007 29_ARTICULADO 4" xfId="15575"/>
    <cellStyle name="_17-05_PE_Med_Orca_1-10_2007 29_ARTICULADO 5" xfId="18827"/>
    <cellStyle name="_17-05_PE_Med_Orca_1-10_2007 29_ARTICULADO 6" xfId="22072"/>
    <cellStyle name="_17-05_PE_Med_Orca_1-10_2007 3" xfId="46"/>
    <cellStyle name="_17-05_PE_Med_Orca_1-10_2007 3 10" xfId="667"/>
    <cellStyle name="_17-05_PE_Med_Orca_1-10_2007 3 10 2" xfId="3581"/>
    <cellStyle name="_17-05_PE_Med_Orca_1-10_2007 3 10 3" xfId="9073"/>
    <cellStyle name="_17-05_PE_Med_Orca_1-10_2007 3 10 4" xfId="12325"/>
    <cellStyle name="_17-05_PE_Med_Orca_1-10_2007 3 10 5" xfId="15577"/>
    <cellStyle name="_17-05_PE_Med_Orca_1-10_2007 3 10 6" xfId="18829"/>
    <cellStyle name="_17-05_PE_Med_Orca_1-10_2007 3 10 7" xfId="22074"/>
    <cellStyle name="_17-05_PE_Med_Orca_1-10_2007 3 11" xfId="668"/>
    <cellStyle name="_17-05_PE_Med_Orca_1-10_2007 3 11 2" xfId="3582"/>
    <cellStyle name="_17-05_PE_Med_Orca_1-10_2007 3 11 3" xfId="9074"/>
    <cellStyle name="_17-05_PE_Med_Orca_1-10_2007 3 11 4" xfId="12326"/>
    <cellStyle name="_17-05_PE_Med_Orca_1-10_2007 3 11 5" xfId="15578"/>
    <cellStyle name="_17-05_PE_Med_Orca_1-10_2007 3 11 6" xfId="18830"/>
    <cellStyle name="_17-05_PE_Med_Orca_1-10_2007 3 11 7" xfId="22075"/>
    <cellStyle name="_17-05_PE_Med_Orca_1-10_2007 3 12" xfId="669"/>
    <cellStyle name="_17-05_PE_Med_Orca_1-10_2007 3 12 2" xfId="3583"/>
    <cellStyle name="_17-05_PE_Med_Orca_1-10_2007 3 12 3" xfId="9075"/>
    <cellStyle name="_17-05_PE_Med_Orca_1-10_2007 3 12 4" xfId="12327"/>
    <cellStyle name="_17-05_PE_Med_Orca_1-10_2007 3 12 5" xfId="15579"/>
    <cellStyle name="_17-05_PE_Med_Orca_1-10_2007 3 12 6" xfId="18831"/>
    <cellStyle name="_17-05_PE_Med_Orca_1-10_2007 3 12 7" xfId="22076"/>
    <cellStyle name="_17-05_PE_Med_Orca_1-10_2007 3 13" xfId="670"/>
    <cellStyle name="_17-05_PE_Med_Orca_1-10_2007 3 13 2" xfId="3584"/>
    <cellStyle name="_17-05_PE_Med_Orca_1-10_2007 3 13 3" xfId="9076"/>
    <cellStyle name="_17-05_PE_Med_Orca_1-10_2007 3 13 4" xfId="12328"/>
    <cellStyle name="_17-05_PE_Med_Orca_1-10_2007 3 13 5" xfId="15580"/>
    <cellStyle name="_17-05_PE_Med_Orca_1-10_2007 3 13 6" xfId="18832"/>
    <cellStyle name="_17-05_PE_Med_Orca_1-10_2007 3 13 7" xfId="22077"/>
    <cellStyle name="_17-05_PE_Med_Orca_1-10_2007 3 14" xfId="671"/>
    <cellStyle name="_17-05_PE_Med_Orca_1-10_2007 3 14 2" xfId="3585"/>
    <cellStyle name="_17-05_PE_Med_Orca_1-10_2007 3 14 3" xfId="9077"/>
    <cellStyle name="_17-05_PE_Med_Orca_1-10_2007 3 14 4" xfId="12329"/>
    <cellStyle name="_17-05_PE_Med_Orca_1-10_2007 3 14 5" xfId="15581"/>
    <cellStyle name="_17-05_PE_Med_Orca_1-10_2007 3 14 6" xfId="18833"/>
    <cellStyle name="_17-05_PE_Med_Orca_1-10_2007 3 14 7" xfId="22078"/>
    <cellStyle name="_17-05_PE_Med_Orca_1-10_2007 3 15" xfId="672"/>
    <cellStyle name="_17-05_PE_Med_Orca_1-10_2007 3 15 2" xfId="3586"/>
    <cellStyle name="_17-05_PE_Med_Orca_1-10_2007 3 15 3" xfId="9078"/>
    <cellStyle name="_17-05_PE_Med_Orca_1-10_2007 3 15 4" xfId="12330"/>
    <cellStyle name="_17-05_PE_Med_Orca_1-10_2007 3 15 5" xfId="15582"/>
    <cellStyle name="_17-05_PE_Med_Orca_1-10_2007 3 15 6" xfId="18834"/>
    <cellStyle name="_17-05_PE_Med_Orca_1-10_2007 3 15 7" xfId="22079"/>
    <cellStyle name="_17-05_PE_Med_Orca_1-10_2007 3 16" xfId="673"/>
    <cellStyle name="_17-05_PE_Med_Orca_1-10_2007 3 16 2" xfId="3587"/>
    <cellStyle name="_17-05_PE_Med_Orca_1-10_2007 3 16 3" xfId="9079"/>
    <cellStyle name="_17-05_PE_Med_Orca_1-10_2007 3 16 4" xfId="12331"/>
    <cellStyle name="_17-05_PE_Med_Orca_1-10_2007 3 16 5" xfId="15583"/>
    <cellStyle name="_17-05_PE_Med_Orca_1-10_2007 3 16 6" xfId="18835"/>
    <cellStyle name="_17-05_PE_Med_Orca_1-10_2007 3 16 7" xfId="22080"/>
    <cellStyle name="_17-05_PE_Med_Orca_1-10_2007 3 17" xfId="674"/>
    <cellStyle name="_17-05_PE_Med_Orca_1-10_2007 3 17 2" xfId="3588"/>
    <cellStyle name="_17-05_PE_Med_Orca_1-10_2007 3 17 3" xfId="9080"/>
    <cellStyle name="_17-05_PE_Med_Orca_1-10_2007 3 17 4" xfId="12332"/>
    <cellStyle name="_17-05_PE_Med_Orca_1-10_2007 3 17 5" xfId="15584"/>
    <cellStyle name="_17-05_PE_Med_Orca_1-10_2007 3 17 6" xfId="18836"/>
    <cellStyle name="_17-05_PE_Med_Orca_1-10_2007 3 17 7" xfId="22081"/>
    <cellStyle name="_17-05_PE_Med_Orca_1-10_2007 3 18" xfId="675"/>
    <cellStyle name="_17-05_PE_Med_Orca_1-10_2007 3 18 2" xfId="3589"/>
    <cellStyle name="_17-05_PE_Med_Orca_1-10_2007 3 18 3" xfId="9081"/>
    <cellStyle name="_17-05_PE_Med_Orca_1-10_2007 3 18 4" xfId="12333"/>
    <cellStyle name="_17-05_PE_Med_Orca_1-10_2007 3 18 5" xfId="15585"/>
    <cellStyle name="_17-05_PE_Med_Orca_1-10_2007 3 18 6" xfId="18837"/>
    <cellStyle name="_17-05_PE_Med_Orca_1-10_2007 3 18 7" xfId="22082"/>
    <cellStyle name="_17-05_PE_Med_Orca_1-10_2007 3 19" xfId="676"/>
    <cellStyle name="_17-05_PE_Med_Orca_1-10_2007 3 19 2" xfId="3590"/>
    <cellStyle name="_17-05_PE_Med_Orca_1-10_2007 3 19 3" xfId="9082"/>
    <cellStyle name="_17-05_PE_Med_Orca_1-10_2007 3 19 4" xfId="12334"/>
    <cellStyle name="_17-05_PE_Med_Orca_1-10_2007 3 19 5" xfId="15586"/>
    <cellStyle name="_17-05_PE_Med_Orca_1-10_2007 3 19 6" xfId="18838"/>
    <cellStyle name="_17-05_PE_Med_Orca_1-10_2007 3 19 7" xfId="22083"/>
    <cellStyle name="_17-05_PE_Med_Orca_1-10_2007 3 2" xfId="677"/>
    <cellStyle name="_17-05_PE_Med_Orca_1-10_2007 3 2 2" xfId="3591"/>
    <cellStyle name="_17-05_PE_Med_Orca_1-10_2007 3 2 3" xfId="9083"/>
    <cellStyle name="_17-05_PE_Med_Orca_1-10_2007 3 2 4" xfId="12335"/>
    <cellStyle name="_17-05_PE_Med_Orca_1-10_2007 3 2 5" xfId="15587"/>
    <cellStyle name="_17-05_PE_Med_Orca_1-10_2007 3 2 6" xfId="18839"/>
    <cellStyle name="_17-05_PE_Med_Orca_1-10_2007 3 2 7" xfId="22084"/>
    <cellStyle name="_17-05_PE_Med_Orca_1-10_2007 3 2_16-09_PE_V2_ARQ_M-O_28-01-11" xfId="6267"/>
    <cellStyle name="_17-05_PE_Med_Orca_1-10_2007 3 20" xfId="678"/>
    <cellStyle name="_17-05_PE_Med_Orca_1-10_2007 3 20 2" xfId="3592"/>
    <cellStyle name="_17-05_PE_Med_Orca_1-10_2007 3 20 3" xfId="9084"/>
    <cellStyle name="_17-05_PE_Med_Orca_1-10_2007 3 20 4" xfId="12336"/>
    <cellStyle name="_17-05_PE_Med_Orca_1-10_2007 3 20 5" xfId="15588"/>
    <cellStyle name="_17-05_PE_Med_Orca_1-10_2007 3 20 6" xfId="18840"/>
    <cellStyle name="_17-05_PE_Med_Orca_1-10_2007 3 20 7" xfId="22085"/>
    <cellStyle name="_17-05_PE_Med_Orca_1-10_2007 3 21" xfId="679"/>
    <cellStyle name="_17-05_PE_Med_Orca_1-10_2007 3 21 2" xfId="3593"/>
    <cellStyle name="_17-05_PE_Med_Orca_1-10_2007 3 21 3" xfId="9085"/>
    <cellStyle name="_17-05_PE_Med_Orca_1-10_2007 3 21 4" xfId="12337"/>
    <cellStyle name="_17-05_PE_Med_Orca_1-10_2007 3 21 5" xfId="15589"/>
    <cellStyle name="_17-05_PE_Med_Orca_1-10_2007 3 21 6" xfId="18841"/>
    <cellStyle name="_17-05_PE_Med_Orca_1-10_2007 3 21 7" xfId="22086"/>
    <cellStyle name="_17-05_PE_Med_Orca_1-10_2007 3 22" xfId="680"/>
    <cellStyle name="_17-05_PE_Med_Orca_1-10_2007 3 22 2" xfId="3594"/>
    <cellStyle name="_17-05_PE_Med_Orca_1-10_2007 3 22 3" xfId="9086"/>
    <cellStyle name="_17-05_PE_Med_Orca_1-10_2007 3 22 4" xfId="12338"/>
    <cellStyle name="_17-05_PE_Med_Orca_1-10_2007 3 22 5" xfId="15590"/>
    <cellStyle name="_17-05_PE_Med_Orca_1-10_2007 3 22 6" xfId="18842"/>
    <cellStyle name="_17-05_PE_Med_Orca_1-10_2007 3 22 7" xfId="22087"/>
    <cellStyle name="_17-05_PE_Med_Orca_1-10_2007 3 23" xfId="681"/>
    <cellStyle name="_17-05_PE_Med_Orca_1-10_2007 3 23 2" xfId="3595"/>
    <cellStyle name="_17-05_PE_Med_Orca_1-10_2007 3 23 3" xfId="9087"/>
    <cellStyle name="_17-05_PE_Med_Orca_1-10_2007 3 23 4" xfId="12339"/>
    <cellStyle name="_17-05_PE_Med_Orca_1-10_2007 3 23 5" xfId="15591"/>
    <cellStyle name="_17-05_PE_Med_Orca_1-10_2007 3 23 6" xfId="18843"/>
    <cellStyle name="_17-05_PE_Med_Orca_1-10_2007 3 23 7" xfId="22088"/>
    <cellStyle name="_17-05_PE_Med_Orca_1-10_2007 3 24" xfId="682"/>
    <cellStyle name="_17-05_PE_Med_Orca_1-10_2007 3 24 2" xfId="3596"/>
    <cellStyle name="_17-05_PE_Med_Orca_1-10_2007 3 24 3" xfId="9088"/>
    <cellStyle name="_17-05_PE_Med_Orca_1-10_2007 3 24 4" xfId="12340"/>
    <cellStyle name="_17-05_PE_Med_Orca_1-10_2007 3 24 5" xfId="15592"/>
    <cellStyle name="_17-05_PE_Med_Orca_1-10_2007 3 24 6" xfId="18844"/>
    <cellStyle name="_17-05_PE_Med_Orca_1-10_2007 3 24 7" xfId="22089"/>
    <cellStyle name="_17-05_PE_Med_Orca_1-10_2007 3 25" xfId="683"/>
    <cellStyle name="_17-05_PE_Med_Orca_1-10_2007 3 25 2" xfId="3597"/>
    <cellStyle name="_17-05_PE_Med_Orca_1-10_2007 3 25 3" xfId="9089"/>
    <cellStyle name="_17-05_PE_Med_Orca_1-10_2007 3 25 4" xfId="12341"/>
    <cellStyle name="_17-05_PE_Med_Orca_1-10_2007 3 25 5" xfId="15593"/>
    <cellStyle name="_17-05_PE_Med_Orca_1-10_2007 3 25 6" xfId="18845"/>
    <cellStyle name="_17-05_PE_Med_Orca_1-10_2007 3 25 7" xfId="22090"/>
    <cellStyle name="_17-05_PE_Med_Orca_1-10_2007 3 26" xfId="3020"/>
    <cellStyle name="_17-05_PE_Med_Orca_1-10_2007 3 27" xfId="9072"/>
    <cellStyle name="_17-05_PE_Med_Orca_1-10_2007 3 28" xfId="12324"/>
    <cellStyle name="_17-05_PE_Med_Orca_1-10_2007 3 29" xfId="15576"/>
    <cellStyle name="_17-05_PE_Med_Orca_1-10_2007 3 3" xfId="684"/>
    <cellStyle name="_17-05_PE_Med_Orca_1-10_2007 3 3 2" xfId="3598"/>
    <cellStyle name="_17-05_PE_Med_Orca_1-10_2007 3 3 3" xfId="9090"/>
    <cellStyle name="_17-05_PE_Med_Orca_1-10_2007 3 3 4" xfId="12342"/>
    <cellStyle name="_17-05_PE_Med_Orca_1-10_2007 3 3 5" xfId="15594"/>
    <cellStyle name="_17-05_PE_Med_Orca_1-10_2007 3 3 6" xfId="18846"/>
    <cellStyle name="_17-05_PE_Med_Orca_1-10_2007 3 3 7" xfId="22091"/>
    <cellStyle name="_17-05_PE_Med_Orca_1-10_2007 3 3_16-09_PE_V2_ARQ_M-O_28-01-11" xfId="6268"/>
    <cellStyle name="_17-05_PE_Med_Orca_1-10_2007 3 30" xfId="18828"/>
    <cellStyle name="_17-05_PE_Med_Orca_1-10_2007 3 31" xfId="22073"/>
    <cellStyle name="_17-05_PE_Med_Orca_1-10_2007 3 4" xfId="685"/>
    <cellStyle name="_17-05_PE_Med_Orca_1-10_2007 3 4 2" xfId="3599"/>
    <cellStyle name="_17-05_PE_Med_Orca_1-10_2007 3 4 3" xfId="9091"/>
    <cellStyle name="_17-05_PE_Med_Orca_1-10_2007 3 4 4" xfId="12343"/>
    <cellStyle name="_17-05_PE_Med_Orca_1-10_2007 3 4 5" xfId="15595"/>
    <cellStyle name="_17-05_PE_Med_Orca_1-10_2007 3 4 6" xfId="18847"/>
    <cellStyle name="_17-05_PE_Med_Orca_1-10_2007 3 4 7" xfId="22092"/>
    <cellStyle name="_17-05_PE_Med_Orca_1-10_2007 3 4_16-09_PE_V2_ARQ_M-O_28-01-11" xfId="6269"/>
    <cellStyle name="_17-05_PE_Med_Orca_1-10_2007 3 5" xfId="686"/>
    <cellStyle name="_17-05_PE_Med_Orca_1-10_2007 3 5 2" xfId="3600"/>
    <cellStyle name="_17-05_PE_Med_Orca_1-10_2007 3 5 3" xfId="9092"/>
    <cellStyle name="_17-05_PE_Med_Orca_1-10_2007 3 5 4" xfId="12344"/>
    <cellStyle name="_17-05_PE_Med_Orca_1-10_2007 3 5 5" xfId="15596"/>
    <cellStyle name="_17-05_PE_Med_Orca_1-10_2007 3 5 6" xfId="18848"/>
    <cellStyle name="_17-05_PE_Med_Orca_1-10_2007 3 5 7" xfId="22093"/>
    <cellStyle name="_17-05_PE_Med_Orca_1-10_2007 3 5_16-09_PE_V2_ARQ_M-O_28-01-11" xfId="6270"/>
    <cellStyle name="_17-05_PE_Med_Orca_1-10_2007 3 6" xfId="687"/>
    <cellStyle name="_17-05_PE_Med_Orca_1-10_2007 3 6 2" xfId="3601"/>
    <cellStyle name="_17-05_PE_Med_Orca_1-10_2007 3 6 3" xfId="9093"/>
    <cellStyle name="_17-05_PE_Med_Orca_1-10_2007 3 6 4" xfId="12345"/>
    <cellStyle name="_17-05_PE_Med_Orca_1-10_2007 3 6 5" xfId="15597"/>
    <cellStyle name="_17-05_PE_Med_Orca_1-10_2007 3 6 6" xfId="18849"/>
    <cellStyle name="_17-05_PE_Med_Orca_1-10_2007 3 6 7" xfId="22094"/>
    <cellStyle name="_17-05_PE_Med_Orca_1-10_2007 3 6_16-09_PE_V2_ARQ_M-O_28-01-11" xfId="6271"/>
    <cellStyle name="_17-05_PE_Med_Orca_1-10_2007 3 7" xfId="688"/>
    <cellStyle name="_17-05_PE_Med_Orca_1-10_2007 3 7 2" xfId="3602"/>
    <cellStyle name="_17-05_PE_Med_Orca_1-10_2007 3 7 3" xfId="9094"/>
    <cellStyle name="_17-05_PE_Med_Orca_1-10_2007 3 7 4" xfId="12346"/>
    <cellStyle name="_17-05_PE_Med_Orca_1-10_2007 3 7 5" xfId="15598"/>
    <cellStyle name="_17-05_PE_Med_Orca_1-10_2007 3 7 6" xfId="18850"/>
    <cellStyle name="_17-05_PE_Med_Orca_1-10_2007 3 7 7" xfId="22095"/>
    <cellStyle name="_17-05_PE_Med_Orca_1-10_2007 3 7_16-09_PE_V2_ARQ_M-O_28-01-11" xfId="6272"/>
    <cellStyle name="_17-05_PE_Med_Orca_1-10_2007 3 8" xfId="689"/>
    <cellStyle name="_17-05_PE_Med_Orca_1-10_2007 3 8 2" xfId="3603"/>
    <cellStyle name="_17-05_PE_Med_Orca_1-10_2007 3 8 3" xfId="9095"/>
    <cellStyle name="_17-05_PE_Med_Orca_1-10_2007 3 8 4" xfId="12347"/>
    <cellStyle name="_17-05_PE_Med_Orca_1-10_2007 3 8 5" xfId="15599"/>
    <cellStyle name="_17-05_PE_Med_Orca_1-10_2007 3 8 6" xfId="18851"/>
    <cellStyle name="_17-05_PE_Med_Orca_1-10_2007 3 8 7" xfId="22096"/>
    <cellStyle name="_17-05_PE_Med_Orca_1-10_2007 3 9" xfId="690"/>
    <cellStyle name="_17-05_PE_Med_Orca_1-10_2007 3 9 2" xfId="3604"/>
    <cellStyle name="_17-05_PE_Med_Orca_1-10_2007 3 9 3" xfId="9096"/>
    <cellStyle name="_17-05_PE_Med_Orca_1-10_2007 3 9 4" xfId="12348"/>
    <cellStyle name="_17-05_PE_Med_Orca_1-10_2007 3 9 5" xfId="15600"/>
    <cellStyle name="_17-05_PE_Med_Orca_1-10_2007 3 9 6" xfId="18852"/>
    <cellStyle name="_17-05_PE_Med_Orca_1-10_2007 3 9 7" xfId="22097"/>
    <cellStyle name="_17-05_PE_Med_Orca_1-10_2007 3_16-09_PE_V2_ARQ_M-O_28-01-11" xfId="6273"/>
    <cellStyle name="_17-05_PE_Med_Orca_1-10_2007 3_ARTICULADO" xfId="6006"/>
    <cellStyle name="_17-05_PE_Med_Orca_1-10_2007 3_ARTICULADO 2" xfId="9097"/>
    <cellStyle name="_17-05_PE_Med_Orca_1-10_2007 3_ARTICULADO 3" xfId="12349"/>
    <cellStyle name="_17-05_PE_Med_Orca_1-10_2007 3_ARTICULADO 4" xfId="15601"/>
    <cellStyle name="_17-05_PE_Med_Orca_1-10_2007 3_ARTICULADO 5" xfId="18853"/>
    <cellStyle name="_17-05_PE_Med_Orca_1-10_2007 3_ARTICULADO 6" xfId="22098"/>
    <cellStyle name="_17-05_PE_Med_Orca_1-10_2007 30" xfId="47"/>
    <cellStyle name="_17-05_PE_Med_Orca_1-10_2007 30 2" xfId="3021"/>
    <cellStyle name="_17-05_PE_Med_Orca_1-10_2007 30 3" xfId="9098"/>
    <cellStyle name="_17-05_PE_Med_Orca_1-10_2007 30 4" xfId="12350"/>
    <cellStyle name="_17-05_PE_Med_Orca_1-10_2007 30 5" xfId="15602"/>
    <cellStyle name="_17-05_PE_Med_Orca_1-10_2007 30 6" xfId="18854"/>
    <cellStyle name="_17-05_PE_Med_Orca_1-10_2007 30 7" xfId="22099"/>
    <cellStyle name="_17-05_PE_Med_Orca_1-10_2007 30_ARTICULADO" xfId="6007"/>
    <cellStyle name="_17-05_PE_Med_Orca_1-10_2007 30_ARTICULADO 2" xfId="9099"/>
    <cellStyle name="_17-05_PE_Med_Orca_1-10_2007 30_ARTICULADO 3" xfId="12351"/>
    <cellStyle name="_17-05_PE_Med_Orca_1-10_2007 30_ARTICULADO 4" xfId="15603"/>
    <cellStyle name="_17-05_PE_Med_Orca_1-10_2007 30_ARTICULADO 5" xfId="18855"/>
    <cellStyle name="_17-05_PE_Med_Orca_1-10_2007 30_ARTICULADO 6" xfId="22100"/>
    <cellStyle name="_17-05_PE_Med_Orca_1-10_2007 31" xfId="48"/>
    <cellStyle name="_17-05_PE_Med_Orca_1-10_2007 31 2" xfId="3022"/>
    <cellStyle name="_17-05_PE_Med_Orca_1-10_2007 31 3" xfId="9100"/>
    <cellStyle name="_17-05_PE_Med_Orca_1-10_2007 31 4" xfId="12352"/>
    <cellStyle name="_17-05_PE_Med_Orca_1-10_2007 31 5" xfId="15604"/>
    <cellStyle name="_17-05_PE_Med_Orca_1-10_2007 31 6" xfId="18856"/>
    <cellStyle name="_17-05_PE_Med_Orca_1-10_2007 31 7" xfId="22101"/>
    <cellStyle name="_17-05_PE_Med_Orca_1-10_2007 31_ARTICULADO" xfId="6008"/>
    <cellStyle name="_17-05_PE_Med_Orca_1-10_2007 31_ARTICULADO 2" xfId="9101"/>
    <cellStyle name="_17-05_PE_Med_Orca_1-10_2007 31_ARTICULADO 3" xfId="12353"/>
    <cellStyle name="_17-05_PE_Med_Orca_1-10_2007 31_ARTICULADO 4" xfId="15605"/>
    <cellStyle name="_17-05_PE_Med_Orca_1-10_2007 31_ARTICULADO 5" xfId="18857"/>
    <cellStyle name="_17-05_PE_Med_Orca_1-10_2007 31_ARTICULADO 6" xfId="22102"/>
    <cellStyle name="_17-05_PE_Med_Orca_1-10_2007 32" xfId="49"/>
    <cellStyle name="_17-05_PE_Med_Orca_1-10_2007 32 2" xfId="3023"/>
    <cellStyle name="_17-05_PE_Med_Orca_1-10_2007 32 3" xfId="9102"/>
    <cellStyle name="_17-05_PE_Med_Orca_1-10_2007 32 4" xfId="12354"/>
    <cellStyle name="_17-05_PE_Med_Orca_1-10_2007 32 5" xfId="15606"/>
    <cellStyle name="_17-05_PE_Med_Orca_1-10_2007 32 6" xfId="18858"/>
    <cellStyle name="_17-05_PE_Med_Orca_1-10_2007 32 7" xfId="22103"/>
    <cellStyle name="_17-05_PE_Med_Orca_1-10_2007 32_ARTICULADO" xfId="6009"/>
    <cellStyle name="_17-05_PE_Med_Orca_1-10_2007 32_ARTICULADO 2" xfId="9103"/>
    <cellStyle name="_17-05_PE_Med_Orca_1-10_2007 32_ARTICULADO 3" xfId="12355"/>
    <cellStyle name="_17-05_PE_Med_Orca_1-10_2007 32_ARTICULADO 4" xfId="15607"/>
    <cellStyle name="_17-05_PE_Med_Orca_1-10_2007 32_ARTICULADO 5" xfId="18859"/>
    <cellStyle name="_17-05_PE_Med_Orca_1-10_2007 32_ARTICULADO 6" xfId="22104"/>
    <cellStyle name="_17-05_PE_Med_Orca_1-10_2007 33" xfId="50"/>
    <cellStyle name="_17-05_PE_Med_Orca_1-10_2007 33 2" xfId="3024"/>
    <cellStyle name="_17-05_PE_Med_Orca_1-10_2007 33 3" xfId="9104"/>
    <cellStyle name="_17-05_PE_Med_Orca_1-10_2007 33 4" xfId="12356"/>
    <cellStyle name="_17-05_PE_Med_Orca_1-10_2007 33 5" xfId="15608"/>
    <cellStyle name="_17-05_PE_Med_Orca_1-10_2007 33 6" xfId="18860"/>
    <cellStyle name="_17-05_PE_Med_Orca_1-10_2007 33 7" xfId="22105"/>
    <cellStyle name="_17-05_PE_Med_Orca_1-10_2007 33_ARTICULADO" xfId="6010"/>
    <cellStyle name="_17-05_PE_Med_Orca_1-10_2007 33_ARTICULADO 2" xfId="9105"/>
    <cellStyle name="_17-05_PE_Med_Orca_1-10_2007 33_ARTICULADO 3" xfId="12357"/>
    <cellStyle name="_17-05_PE_Med_Orca_1-10_2007 33_ARTICULADO 4" xfId="15609"/>
    <cellStyle name="_17-05_PE_Med_Orca_1-10_2007 33_ARTICULADO 5" xfId="18861"/>
    <cellStyle name="_17-05_PE_Med_Orca_1-10_2007 33_ARTICULADO 6" xfId="22106"/>
    <cellStyle name="_17-05_PE_Med_Orca_1-10_2007 34" xfId="51"/>
    <cellStyle name="_17-05_PE_Med_Orca_1-10_2007 34 2" xfId="3025"/>
    <cellStyle name="_17-05_PE_Med_Orca_1-10_2007 34 3" xfId="9106"/>
    <cellStyle name="_17-05_PE_Med_Orca_1-10_2007 34 4" xfId="12358"/>
    <cellStyle name="_17-05_PE_Med_Orca_1-10_2007 34 5" xfId="15610"/>
    <cellStyle name="_17-05_PE_Med_Orca_1-10_2007 34 6" xfId="18862"/>
    <cellStyle name="_17-05_PE_Med_Orca_1-10_2007 34 7" xfId="22107"/>
    <cellStyle name="_17-05_PE_Med_Orca_1-10_2007 34_ARTICULADO" xfId="6011"/>
    <cellStyle name="_17-05_PE_Med_Orca_1-10_2007 34_ARTICULADO 2" xfId="9107"/>
    <cellStyle name="_17-05_PE_Med_Orca_1-10_2007 34_ARTICULADO 3" xfId="12359"/>
    <cellStyle name="_17-05_PE_Med_Orca_1-10_2007 34_ARTICULADO 4" xfId="15611"/>
    <cellStyle name="_17-05_PE_Med_Orca_1-10_2007 34_ARTICULADO 5" xfId="18863"/>
    <cellStyle name="_17-05_PE_Med_Orca_1-10_2007 34_ARTICULADO 6" xfId="22108"/>
    <cellStyle name="_17-05_PE_Med_Orca_1-10_2007 35" xfId="52"/>
    <cellStyle name="_17-05_PE_Med_Orca_1-10_2007 35 2" xfId="3026"/>
    <cellStyle name="_17-05_PE_Med_Orca_1-10_2007 35 3" xfId="9108"/>
    <cellStyle name="_17-05_PE_Med_Orca_1-10_2007 35 4" xfId="12360"/>
    <cellStyle name="_17-05_PE_Med_Orca_1-10_2007 35 5" xfId="15612"/>
    <cellStyle name="_17-05_PE_Med_Orca_1-10_2007 35 6" xfId="18864"/>
    <cellStyle name="_17-05_PE_Med_Orca_1-10_2007 35 7" xfId="22109"/>
    <cellStyle name="_17-05_PE_Med_Orca_1-10_2007 35_ARTICULADO" xfId="6012"/>
    <cellStyle name="_17-05_PE_Med_Orca_1-10_2007 35_ARTICULADO 2" xfId="9109"/>
    <cellStyle name="_17-05_PE_Med_Orca_1-10_2007 35_ARTICULADO 3" xfId="12361"/>
    <cellStyle name="_17-05_PE_Med_Orca_1-10_2007 35_ARTICULADO 4" xfId="15613"/>
    <cellStyle name="_17-05_PE_Med_Orca_1-10_2007 35_ARTICULADO 5" xfId="18865"/>
    <cellStyle name="_17-05_PE_Med_Orca_1-10_2007 35_ARTICULADO 6" xfId="22110"/>
    <cellStyle name="_17-05_PE_Med_Orca_1-10_2007 36" xfId="691"/>
    <cellStyle name="_17-05_PE_Med_Orca_1-10_2007 36 10" xfId="692"/>
    <cellStyle name="_17-05_PE_Med_Orca_1-10_2007 36 10 2" xfId="3606"/>
    <cellStyle name="_17-05_PE_Med_Orca_1-10_2007 36 10 3" xfId="9111"/>
    <cellStyle name="_17-05_PE_Med_Orca_1-10_2007 36 10 4" xfId="12363"/>
    <cellStyle name="_17-05_PE_Med_Orca_1-10_2007 36 10 5" xfId="15615"/>
    <cellStyle name="_17-05_PE_Med_Orca_1-10_2007 36 10 6" xfId="18867"/>
    <cellStyle name="_17-05_PE_Med_Orca_1-10_2007 36 10 7" xfId="22112"/>
    <cellStyle name="_17-05_PE_Med_Orca_1-10_2007 36 11" xfId="693"/>
    <cellStyle name="_17-05_PE_Med_Orca_1-10_2007 36 11 2" xfId="3607"/>
    <cellStyle name="_17-05_PE_Med_Orca_1-10_2007 36 11 3" xfId="9112"/>
    <cellStyle name="_17-05_PE_Med_Orca_1-10_2007 36 11 4" xfId="12364"/>
    <cellStyle name="_17-05_PE_Med_Orca_1-10_2007 36 11 5" xfId="15616"/>
    <cellStyle name="_17-05_PE_Med_Orca_1-10_2007 36 11 6" xfId="18868"/>
    <cellStyle name="_17-05_PE_Med_Orca_1-10_2007 36 11 7" xfId="22113"/>
    <cellStyle name="_17-05_PE_Med_Orca_1-10_2007 36 12" xfId="694"/>
    <cellStyle name="_17-05_PE_Med_Orca_1-10_2007 36 12 2" xfId="3608"/>
    <cellStyle name="_17-05_PE_Med_Orca_1-10_2007 36 12 3" xfId="9113"/>
    <cellStyle name="_17-05_PE_Med_Orca_1-10_2007 36 12 4" xfId="12365"/>
    <cellStyle name="_17-05_PE_Med_Orca_1-10_2007 36 12 5" xfId="15617"/>
    <cellStyle name="_17-05_PE_Med_Orca_1-10_2007 36 12 6" xfId="18869"/>
    <cellStyle name="_17-05_PE_Med_Orca_1-10_2007 36 12 7" xfId="22114"/>
    <cellStyle name="_17-05_PE_Med_Orca_1-10_2007 36 13" xfId="695"/>
    <cellStyle name="_17-05_PE_Med_Orca_1-10_2007 36 13 2" xfId="3609"/>
    <cellStyle name="_17-05_PE_Med_Orca_1-10_2007 36 13 3" xfId="9114"/>
    <cellStyle name="_17-05_PE_Med_Orca_1-10_2007 36 13 4" xfId="12366"/>
    <cellStyle name="_17-05_PE_Med_Orca_1-10_2007 36 13 5" xfId="15618"/>
    <cellStyle name="_17-05_PE_Med_Orca_1-10_2007 36 13 6" xfId="18870"/>
    <cellStyle name="_17-05_PE_Med_Orca_1-10_2007 36 13 7" xfId="22115"/>
    <cellStyle name="_17-05_PE_Med_Orca_1-10_2007 36 14" xfId="3605"/>
    <cellStyle name="_17-05_PE_Med_Orca_1-10_2007 36 15" xfId="9110"/>
    <cellStyle name="_17-05_PE_Med_Orca_1-10_2007 36 16" xfId="12362"/>
    <cellStyle name="_17-05_PE_Med_Orca_1-10_2007 36 17" xfId="15614"/>
    <cellStyle name="_17-05_PE_Med_Orca_1-10_2007 36 18" xfId="18866"/>
    <cellStyle name="_17-05_PE_Med_Orca_1-10_2007 36 19" xfId="22111"/>
    <cellStyle name="_17-05_PE_Med_Orca_1-10_2007 36 2" xfId="696"/>
    <cellStyle name="_17-05_PE_Med_Orca_1-10_2007 36 2 2" xfId="3610"/>
    <cellStyle name="_17-05_PE_Med_Orca_1-10_2007 36 2 3" xfId="9115"/>
    <cellStyle name="_17-05_PE_Med_Orca_1-10_2007 36 2 4" xfId="12367"/>
    <cellStyle name="_17-05_PE_Med_Orca_1-10_2007 36 2 5" xfId="15619"/>
    <cellStyle name="_17-05_PE_Med_Orca_1-10_2007 36 2 6" xfId="18871"/>
    <cellStyle name="_17-05_PE_Med_Orca_1-10_2007 36 2 7" xfId="22116"/>
    <cellStyle name="_17-05_PE_Med_Orca_1-10_2007 36 3" xfId="697"/>
    <cellStyle name="_17-05_PE_Med_Orca_1-10_2007 36 3 2" xfId="3611"/>
    <cellStyle name="_17-05_PE_Med_Orca_1-10_2007 36 3 3" xfId="9116"/>
    <cellStyle name="_17-05_PE_Med_Orca_1-10_2007 36 3 4" xfId="12368"/>
    <cellStyle name="_17-05_PE_Med_Orca_1-10_2007 36 3 5" xfId="15620"/>
    <cellStyle name="_17-05_PE_Med_Orca_1-10_2007 36 3 6" xfId="18872"/>
    <cellStyle name="_17-05_PE_Med_Orca_1-10_2007 36 3 7" xfId="22117"/>
    <cellStyle name="_17-05_PE_Med_Orca_1-10_2007 36 4" xfId="698"/>
    <cellStyle name="_17-05_PE_Med_Orca_1-10_2007 36 4 2" xfId="3612"/>
    <cellStyle name="_17-05_PE_Med_Orca_1-10_2007 36 4 3" xfId="9117"/>
    <cellStyle name="_17-05_PE_Med_Orca_1-10_2007 36 4 4" xfId="12369"/>
    <cellStyle name="_17-05_PE_Med_Orca_1-10_2007 36 4 5" xfId="15621"/>
    <cellStyle name="_17-05_PE_Med_Orca_1-10_2007 36 4 6" xfId="18873"/>
    <cellStyle name="_17-05_PE_Med_Orca_1-10_2007 36 4 7" xfId="22118"/>
    <cellStyle name="_17-05_PE_Med_Orca_1-10_2007 36 5" xfId="699"/>
    <cellStyle name="_17-05_PE_Med_Orca_1-10_2007 36 5 2" xfId="3613"/>
    <cellStyle name="_17-05_PE_Med_Orca_1-10_2007 36 5 3" xfId="9118"/>
    <cellStyle name="_17-05_PE_Med_Orca_1-10_2007 36 5 4" xfId="12370"/>
    <cellStyle name="_17-05_PE_Med_Orca_1-10_2007 36 5 5" xfId="15622"/>
    <cellStyle name="_17-05_PE_Med_Orca_1-10_2007 36 5 6" xfId="18874"/>
    <cellStyle name="_17-05_PE_Med_Orca_1-10_2007 36 5 7" xfId="22119"/>
    <cellStyle name="_17-05_PE_Med_Orca_1-10_2007 36 6" xfId="700"/>
    <cellStyle name="_17-05_PE_Med_Orca_1-10_2007 36 6 2" xfId="3614"/>
    <cellStyle name="_17-05_PE_Med_Orca_1-10_2007 36 6 3" xfId="9119"/>
    <cellStyle name="_17-05_PE_Med_Orca_1-10_2007 36 6 4" xfId="12371"/>
    <cellStyle name="_17-05_PE_Med_Orca_1-10_2007 36 6 5" xfId="15623"/>
    <cellStyle name="_17-05_PE_Med_Orca_1-10_2007 36 6 6" xfId="18875"/>
    <cellStyle name="_17-05_PE_Med_Orca_1-10_2007 36 6 7" xfId="22120"/>
    <cellStyle name="_17-05_PE_Med_Orca_1-10_2007 36 7" xfId="701"/>
    <cellStyle name="_17-05_PE_Med_Orca_1-10_2007 36 7 2" xfId="3615"/>
    <cellStyle name="_17-05_PE_Med_Orca_1-10_2007 36 7 3" xfId="9120"/>
    <cellStyle name="_17-05_PE_Med_Orca_1-10_2007 36 7 4" xfId="12372"/>
    <cellStyle name="_17-05_PE_Med_Orca_1-10_2007 36 7 5" xfId="15624"/>
    <cellStyle name="_17-05_PE_Med_Orca_1-10_2007 36 7 6" xfId="18876"/>
    <cellStyle name="_17-05_PE_Med_Orca_1-10_2007 36 7 7" xfId="22121"/>
    <cellStyle name="_17-05_PE_Med_Orca_1-10_2007 36 8" xfId="702"/>
    <cellStyle name="_17-05_PE_Med_Orca_1-10_2007 36 8 2" xfId="3616"/>
    <cellStyle name="_17-05_PE_Med_Orca_1-10_2007 36 8 3" xfId="9121"/>
    <cellStyle name="_17-05_PE_Med_Orca_1-10_2007 36 8 4" xfId="12373"/>
    <cellStyle name="_17-05_PE_Med_Orca_1-10_2007 36 8 5" xfId="15625"/>
    <cellStyle name="_17-05_PE_Med_Orca_1-10_2007 36 8 6" xfId="18877"/>
    <cellStyle name="_17-05_PE_Med_Orca_1-10_2007 36 8 7" xfId="22122"/>
    <cellStyle name="_17-05_PE_Med_Orca_1-10_2007 36 9" xfId="703"/>
    <cellStyle name="_17-05_PE_Med_Orca_1-10_2007 36 9 2" xfId="3617"/>
    <cellStyle name="_17-05_PE_Med_Orca_1-10_2007 36 9 3" xfId="9122"/>
    <cellStyle name="_17-05_PE_Med_Orca_1-10_2007 36 9 4" xfId="12374"/>
    <cellStyle name="_17-05_PE_Med_Orca_1-10_2007 36 9 5" xfId="15626"/>
    <cellStyle name="_17-05_PE_Med_Orca_1-10_2007 36 9 6" xfId="18878"/>
    <cellStyle name="_17-05_PE_Med_Orca_1-10_2007 36 9 7" xfId="22123"/>
    <cellStyle name="_17-05_PE_Med_Orca_1-10_2007 37" xfId="704"/>
    <cellStyle name="_17-05_PE_Med_Orca_1-10_2007 37 10" xfId="705"/>
    <cellStyle name="_17-05_PE_Med_Orca_1-10_2007 37 10 2" xfId="3619"/>
    <cellStyle name="_17-05_PE_Med_Orca_1-10_2007 37 10 3" xfId="9124"/>
    <cellStyle name="_17-05_PE_Med_Orca_1-10_2007 37 10 4" xfId="12376"/>
    <cellStyle name="_17-05_PE_Med_Orca_1-10_2007 37 10 5" xfId="15628"/>
    <cellStyle name="_17-05_PE_Med_Orca_1-10_2007 37 10 6" xfId="18880"/>
    <cellStyle name="_17-05_PE_Med_Orca_1-10_2007 37 10 7" xfId="22125"/>
    <cellStyle name="_17-05_PE_Med_Orca_1-10_2007 37 11" xfId="706"/>
    <cellStyle name="_17-05_PE_Med_Orca_1-10_2007 37 11 2" xfId="3620"/>
    <cellStyle name="_17-05_PE_Med_Orca_1-10_2007 37 11 3" xfId="9125"/>
    <cellStyle name="_17-05_PE_Med_Orca_1-10_2007 37 11 4" xfId="12377"/>
    <cellStyle name="_17-05_PE_Med_Orca_1-10_2007 37 11 5" xfId="15629"/>
    <cellStyle name="_17-05_PE_Med_Orca_1-10_2007 37 11 6" xfId="18881"/>
    <cellStyle name="_17-05_PE_Med_Orca_1-10_2007 37 11 7" xfId="22126"/>
    <cellStyle name="_17-05_PE_Med_Orca_1-10_2007 37 12" xfId="707"/>
    <cellStyle name="_17-05_PE_Med_Orca_1-10_2007 37 12 2" xfId="3621"/>
    <cellStyle name="_17-05_PE_Med_Orca_1-10_2007 37 12 3" xfId="9126"/>
    <cellStyle name="_17-05_PE_Med_Orca_1-10_2007 37 12 4" xfId="12378"/>
    <cellStyle name="_17-05_PE_Med_Orca_1-10_2007 37 12 5" xfId="15630"/>
    <cellStyle name="_17-05_PE_Med_Orca_1-10_2007 37 12 6" xfId="18882"/>
    <cellStyle name="_17-05_PE_Med_Orca_1-10_2007 37 12 7" xfId="22127"/>
    <cellStyle name="_17-05_PE_Med_Orca_1-10_2007 37 13" xfId="708"/>
    <cellStyle name="_17-05_PE_Med_Orca_1-10_2007 37 13 2" xfId="3622"/>
    <cellStyle name="_17-05_PE_Med_Orca_1-10_2007 37 13 3" xfId="9127"/>
    <cellStyle name="_17-05_PE_Med_Orca_1-10_2007 37 13 4" xfId="12379"/>
    <cellStyle name="_17-05_PE_Med_Orca_1-10_2007 37 13 5" xfId="15631"/>
    <cellStyle name="_17-05_PE_Med_Orca_1-10_2007 37 13 6" xfId="18883"/>
    <cellStyle name="_17-05_PE_Med_Orca_1-10_2007 37 13 7" xfId="22128"/>
    <cellStyle name="_17-05_PE_Med_Orca_1-10_2007 37 14" xfId="3618"/>
    <cellStyle name="_17-05_PE_Med_Orca_1-10_2007 37 15" xfId="9123"/>
    <cellStyle name="_17-05_PE_Med_Orca_1-10_2007 37 16" xfId="12375"/>
    <cellStyle name="_17-05_PE_Med_Orca_1-10_2007 37 17" xfId="15627"/>
    <cellStyle name="_17-05_PE_Med_Orca_1-10_2007 37 18" xfId="18879"/>
    <cellStyle name="_17-05_PE_Med_Orca_1-10_2007 37 19" xfId="22124"/>
    <cellStyle name="_17-05_PE_Med_Orca_1-10_2007 37 2" xfId="709"/>
    <cellStyle name="_17-05_PE_Med_Orca_1-10_2007 37 2 2" xfId="3623"/>
    <cellStyle name="_17-05_PE_Med_Orca_1-10_2007 37 2 3" xfId="9128"/>
    <cellStyle name="_17-05_PE_Med_Orca_1-10_2007 37 2 4" xfId="12380"/>
    <cellStyle name="_17-05_PE_Med_Orca_1-10_2007 37 2 5" xfId="15632"/>
    <cellStyle name="_17-05_PE_Med_Orca_1-10_2007 37 2 6" xfId="18884"/>
    <cellStyle name="_17-05_PE_Med_Orca_1-10_2007 37 2 7" xfId="22129"/>
    <cellStyle name="_17-05_PE_Med_Orca_1-10_2007 37 3" xfId="710"/>
    <cellStyle name="_17-05_PE_Med_Orca_1-10_2007 37 3 2" xfId="3624"/>
    <cellStyle name="_17-05_PE_Med_Orca_1-10_2007 37 3 3" xfId="9129"/>
    <cellStyle name="_17-05_PE_Med_Orca_1-10_2007 37 3 4" xfId="12381"/>
    <cellStyle name="_17-05_PE_Med_Orca_1-10_2007 37 3 5" xfId="15633"/>
    <cellStyle name="_17-05_PE_Med_Orca_1-10_2007 37 3 6" xfId="18885"/>
    <cellStyle name="_17-05_PE_Med_Orca_1-10_2007 37 3 7" xfId="22130"/>
    <cellStyle name="_17-05_PE_Med_Orca_1-10_2007 37 4" xfId="711"/>
    <cellStyle name="_17-05_PE_Med_Orca_1-10_2007 37 4 2" xfId="3625"/>
    <cellStyle name="_17-05_PE_Med_Orca_1-10_2007 37 4 3" xfId="9130"/>
    <cellStyle name="_17-05_PE_Med_Orca_1-10_2007 37 4 4" xfId="12382"/>
    <cellStyle name="_17-05_PE_Med_Orca_1-10_2007 37 4 5" xfId="15634"/>
    <cellStyle name="_17-05_PE_Med_Orca_1-10_2007 37 4 6" xfId="18886"/>
    <cellStyle name="_17-05_PE_Med_Orca_1-10_2007 37 4 7" xfId="22131"/>
    <cellStyle name="_17-05_PE_Med_Orca_1-10_2007 37 5" xfId="712"/>
    <cellStyle name="_17-05_PE_Med_Orca_1-10_2007 37 5 2" xfId="3626"/>
    <cellStyle name="_17-05_PE_Med_Orca_1-10_2007 37 5 3" xfId="9131"/>
    <cellStyle name="_17-05_PE_Med_Orca_1-10_2007 37 5 4" xfId="12383"/>
    <cellStyle name="_17-05_PE_Med_Orca_1-10_2007 37 5 5" xfId="15635"/>
    <cellStyle name="_17-05_PE_Med_Orca_1-10_2007 37 5 6" xfId="18887"/>
    <cellStyle name="_17-05_PE_Med_Orca_1-10_2007 37 5 7" xfId="22132"/>
    <cellStyle name="_17-05_PE_Med_Orca_1-10_2007 37 6" xfId="713"/>
    <cellStyle name="_17-05_PE_Med_Orca_1-10_2007 37 6 2" xfId="3627"/>
    <cellStyle name="_17-05_PE_Med_Orca_1-10_2007 37 6 3" xfId="9132"/>
    <cellStyle name="_17-05_PE_Med_Orca_1-10_2007 37 6 4" xfId="12384"/>
    <cellStyle name="_17-05_PE_Med_Orca_1-10_2007 37 6 5" xfId="15636"/>
    <cellStyle name="_17-05_PE_Med_Orca_1-10_2007 37 6 6" xfId="18888"/>
    <cellStyle name="_17-05_PE_Med_Orca_1-10_2007 37 6 7" xfId="22133"/>
    <cellStyle name="_17-05_PE_Med_Orca_1-10_2007 37 7" xfId="714"/>
    <cellStyle name="_17-05_PE_Med_Orca_1-10_2007 37 7 2" xfId="3628"/>
    <cellStyle name="_17-05_PE_Med_Orca_1-10_2007 37 7 3" xfId="9133"/>
    <cellStyle name="_17-05_PE_Med_Orca_1-10_2007 37 7 4" xfId="12385"/>
    <cellStyle name="_17-05_PE_Med_Orca_1-10_2007 37 7 5" xfId="15637"/>
    <cellStyle name="_17-05_PE_Med_Orca_1-10_2007 37 7 6" xfId="18889"/>
    <cellStyle name="_17-05_PE_Med_Orca_1-10_2007 37 7 7" xfId="22134"/>
    <cellStyle name="_17-05_PE_Med_Orca_1-10_2007 37 8" xfId="715"/>
    <cellStyle name="_17-05_PE_Med_Orca_1-10_2007 37 8 2" xfId="3629"/>
    <cellStyle name="_17-05_PE_Med_Orca_1-10_2007 37 8 3" xfId="9134"/>
    <cellStyle name="_17-05_PE_Med_Orca_1-10_2007 37 8 4" xfId="12386"/>
    <cellStyle name="_17-05_PE_Med_Orca_1-10_2007 37 8 5" xfId="15638"/>
    <cellStyle name="_17-05_PE_Med_Orca_1-10_2007 37 8 6" xfId="18890"/>
    <cellStyle name="_17-05_PE_Med_Orca_1-10_2007 37 8 7" xfId="22135"/>
    <cellStyle name="_17-05_PE_Med_Orca_1-10_2007 37 9" xfId="716"/>
    <cellStyle name="_17-05_PE_Med_Orca_1-10_2007 37 9 2" xfId="3630"/>
    <cellStyle name="_17-05_PE_Med_Orca_1-10_2007 37 9 3" xfId="9135"/>
    <cellStyle name="_17-05_PE_Med_Orca_1-10_2007 37 9 4" xfId="12387"/>
    <cellStyle name="_17-05_PE_Med_Orca_1-10_2007 37 9 5" xfId="15639"/>
    <cellStyle name="_17-05_PE_Med_Orca_1-10_2007 37 9 6" xfId="18891"/>
    <cellStyle name="_17-05_PE_Med_Orca_1-10_2007 37 9 7" xfId="22136"/>
    <cellStyle name="_17-05_PE_Med_Orca_1-10_2007 38" xfId="717"/>
    <cellStyle name="_17-05_PE_Med_Orca_1-10_2007 38 10" xfId="718"/>
    <cellStyle name="_17-05_PE_Med_Orca_1-10_2007 38 10 2" xfId="3632"/>
    <cellStyle name="_17-05_PE_Med_Orca_1-10_2007 38 10 3" xfId="9137"/>
    <cellStyle name="_17-05_PE_Med_Orca_1-10_2007 38 10 4" xfId="12389"/>
    <cellStyle name="_17-05_PE_Med_Orca_1-10_2007 38 10 5" xfId="15641"/>
    <cellStyle name="_17-05_PE_Med_Orca_1-10_2007 38 10 6" xfId="18893"/>
    <cellStyle name="_17-05_PE_Med_Orca_1-10_2007 38 10 7" xfId="22138"/>
    <cellStyle name="_17-05_PE_Med_Orca_1-10_2007 38 11" xfId="719"/>
    <cellStyle name="_17-05_PE_Med_Orca_1-10_2007 38 11 2" xfId="3633"/>
    <cellStyle name="_17-05_PE_Med_Orca_1-10_2007 38 11 3" xfId="9138"/>
    <cellStyle name="_17-05_PE_Med_Orca_1-10_2007 38 11 4" xfId="12390"/>
    <cellStyle name="_17-05_PE_Med_Orca_1-10_2007 38 11 5" xfId="15642"/>
    <cellStyle name="_17-05_PE_Med_Orca_1-10_2007 38 11 6" xfId="18894"/>
    <cellStyle name="_17-05_PE_Med_Orca_1-10_2007 38 11 7" xfId="22139"/>
    <cellStyle name="_17-05_PE_Med_Orca_1-10_2007 38 12" xfId="720"/>
    <cellStyle name="_17-05_PE_Med_Orca_1-10_2007 38 12 2" xfId="3634"/>
    <cellStyle name="_17-05_PE_Med_Orca_1-10_2007 38 12 3" xfId="9139"/>
    <cellStyle name="_17-05_PE_Med_Orca_1-10_2007 38 12 4" xfId="12391"/>
    <cellStyle name="_17-05_PE_Med_Orca_1-10_2007 38 12 5" xfId="15643"/>
    <cellStyle name="_17-05_PE_Med_Orca_1-10_2007 38 12 6" xfId="18895"/>
    <cellStyle name="_17-05_PE_Med_Orca_1-10_2007 38 12 7" xfId="22140"/>
    <cellStyle name="_17-05_PE_Med_Orca_1-10_2007 38 13" xfId="721"/>
    <cellStyle name="_17-05_PE_Med_Orca_1-10_2007 38 13 2" xfId="3635"/>
    <cellStyle name="_17-05_PE_Med_Orca_1-10_2007 38 13 3" xfId="9140"/>
    <cellStyle name="_17-05_PE_Med_Orca_1-10_2007 38 13 4" xfId="12392"/>
    <cellStyle name="_17-05_PE_Med_Orca_1-10_2007 38 13 5" xfId="15644"/>
    <cellStyle name="_17-05_PE_Med_Orca_1-10_2007 38 13 6" xfId="18896"/>
    <cellStyle name="_17-05_PE_Med_Orca_1-10_2007 38 13 7" xfId="22141"/>
    <cellStyle name="_17-05_PE_Med_Orca_1-10_2007 38 14" xfId="3631"/>
    <cellStyle name="_17-05_PE_Med_Orca_1-10_2007 38 15" xfId="9136"/>
    <cellStyle name="_17-05_PE_Med_Orca_1-10_2007 38 16" xfId="12388"/>
    <cellStyle name="_17-05_PE_Med_Orca_1-10_2007 38 17" xfId="15640"/>
    <cellStyle name="_17-05_PE_Med_Orca_1-10_2007 38 18" xfId="18892"/>
    <cellStyle name="_17-05_PE_Med_Orca_1-10_2007 38 19" xfId="22137"/>
    <cellStyle name="_17-05_PE_Med_Orca_1-10_2007 38 2" xfId="722"/>
    <cellStyle name="_17-05_PE_Med_Orca_1-10_2007 38 2 2" xfId="3636"/>
    <cellStyle name="_17-05_PE_Med_Orca_1-10_2007 38 2 3" xfId="9141"/>
    <cellStyle name="_17-05_PE_Med_Orca_1-10_2007 38 2 4" xfId="12393"/>
    <cellStyle name="_17-05_PE_Med_Orca_1-10_2007 38 2 5" xfId="15645"/>
    <cellStyle name="_17-05_PE_Med_Orca_1-10_2007 38 2 6" xfId="18897"/>
    <cellStyle name="_17-05_PE_Med_Orca_1-10_2007 38 2 7" xfId="22142"/>
    <cellStyle name="_17-05_PE_Med_Orca_1-10_2007 38 3" xfId="723"/>
    <cellStyle name="_17-05_PE_Med_Orca_1-10_2007 38 3 2" xfId="3637"/>
    <cellStyle name="_17-05_PE_Med_Orca_1-10_2007 38 3 3" xfId="9142"/>
    <cellStyle name="_17-05_PE_Med_Orca_1-10_2007 38 3 4" xfId="12394"/>
    <cellStyle name="_17-05_PE_Med_Orca_1-10_2007 38 3 5" xfId="15646"/>
    <cellStyle name="_17-05_PE_Med_Orca_1-10_2007 38 3 6" xfId="18898"/>
    <cellStyle name="_17-05_PE_Med_Orca_1-10_2007 38 3 7" xfId="22143"/>
    <cellStyle name="_17-05_PE_Med_Orca_1-10_2007 38 4" xfId="724"/>
    <cellStyle name="_17-05_PE_Med_Orca_1-10_2007 38 4 2" xfId="3638"/>
    <cellStyle name="_17-05_PE_Med_Orca_1-10_2007 38 4 3" xfId="9143"/>
    <cellStyle name="_17-05_PE_Med_Orca_1-10_2007 38 4 4" xfId="12395"/>
    <cellStyle name="_17-05_PE_Med_Orca_1-10_2007 38 4 5" xfId="15647"/>
    <cellStyle name="_17-05_PE_Med_Orca_1-10_2007 38 4 6" xfId="18899"/>
    <cellStyle name="_17-05_PE_Med_Orca_1-10_2007 38 4 7" xfId="22144"/>
    <cellStyle name="_17-05_PE_Med_Orca_1-10_2007 38 5" xfId="725"/>
    <cellStyle name="_17-05_PE_Med_Orca_1-10_2007 38 5 2" xfId="3639"/>
    <cellStyle name="_17-05_PE_Med_Orca_1-10_2007 38 5 3" xfId="9144"/>
    <cellStyle name="_17-05_PE_Med_Orca_1-10_2007 38 5 4" xfId="12396"/>
    <cellStyle name="_17-05_PE_Med_Orca_1-10_2007 38 5 5" xfId="15648"/>
    <cellStyle name="_17-05_PE_Med_Orca_1-10_2007 38 5 6" xfId="18900"/>
    <cellStyle name="_17-05_PE_Med_Orca_1-10_2007 38 5 7" xfId="22145"/>
    <cellStyle name="_17-05_PE_Med_Orca_1-10_2007 38 6" xfId="726"/>
    <cellStyle name="_17-05_PE_Med_Orca_1-10_2007 38 6 2" xfId="3640"/>
    <cellStyle name="_17-05_PE_Med_Orca_1-10_2007 38 6 3" xfId="9145"/>
    <cellStyle name="_17-05_PE_Med_Orca_1-10_2007 38 6 4" xfId="12397"/>
    <cellStyle name="_17-05_PE_Med_Orca_1-10_2007 38 6 5" xfId="15649"/>
    <cellStyle name="_17-05_PE_Med_Orca_1-10_2007 38 6 6" xfId="18901"/>
    <cellStyle name="_17-05_PE_Med_Orca_1-10_2007 38 6 7" xfId="22146"/>
    <cellStyle name="_17-05_PE_Med_Orca_1-10_2007 38 7" xfId="727"/>
    <cellStyle name="_17-05_PE_Med_Orca_1-10_2007 38 7 2" xfId="3641"/>
    <cellStyle name="_17-05_PE_Med_Orca_1-10_2007 38 7 3" xfId="9146"/>
    <cellStyle name="_17-05_PE_Med_Orca_1-10_2007 38 7 4" xfId="12398"/>
    <cellStyle name="_17-05_PE_Med_Orca_1-10_2007 38 7 5" xfId="15650"/>
    <cellStyle name="_17-05_PE_Med_Orca_1-10_2007 38 7 6" xfId="18902"/>
    <cellStyle name="_17-05_PE_Med_Orca_1-10_2007 38 7 7" xfId="22147"/>
    <cellStyle name="_17-05_PE_Med_Orca_1-10_2007 38 8" xfId="728"/>
    <cellStyle name="_17-05_PE_Med_Orca_1-10_2007 38 8 2" xfId="3642"/>
    <cellStyle name="_17-05_PE_Med_Orca_1-10_2007 38 8 3" xfId="9147"/>
    <cellStyle name="_17-05_PE_Med_Orca_1-10_2007 38 8 4" xfId="12399"/>
    <cellStyle name="_17-05_PE_Med_Orca_1-10_2007 38 8 5" xfId="15651"/>
    <cellStyle name="_17-05_PE_Med_Orca_1-10_2007 38 8 6" xfId="18903"/>
    <cellStyle name="_17-05_PE_Med_Orca_1-10_2007 38 8 7" xfId="22148"/>
    <cellStyle name="_17-05_PE_Med_Orca_1-10_2007 38 9" xfId="729"/>
    <cellStyle name="_17-05_PE_Med_Orca_1-10_2007 38 9 2" xfId="3643"/>
    <cellStyle name="_17-05_PE_Med_Orca_1-10_2007 38 9 3" xfId="9148"/>
    <cellStyle name="_17-05_PE_Med_Orca_1-10_2007 38 9 4" xfId="12400"/>
    <cellStyle name="_17-05_PE_Med_Orca_1-10_2007 38 9 5" xfId="15652"/>
    <cellStyle name="_17-05_PE_Med_Orca_1-10_2007 38 9 6" xfId="18904"/>
    <cellStyle name="_17-05_PE_Med_Orca_1-10_2007 38 9 7" xfId="22149"/>
    <cellStyle name="_17-05_PE_Med_Orca_1-10_2007 39" xfId="730"/>
    <cellStyle name="_17-05_PE_Med_Orca_1-10_2007 39 10" xfId="731"/>
    <cellStyle name="_17-05_PE_Med_Orca_1-10_2007 39 10 2" xfId="3645"/>
    <cellStyle name="_17-05_PE_Med_Orca_1-10_2007 39 10 3" xfId="9150"/>
    <cellStyle name="_17-05_PE_Med_Orca_1-10_2007 39 10 4" xfId="12402"/>
    <cellStyle name="_17-05_PE_Med_Orca_1-10_2007 39 10 5" xfId="15654"/>
    <cellStyle name="_17-05_PE_Med_Orca_1-10_2007 39 10 6" xfId="18906"/>
    <cellStyle name="_17-05_PE_Med_Orca_1-10_2007 39 10 7" xfId="22151"/>
    <cellStyle name="_17-05_PE_Med_Orca_1-10_2007 39 11" xfId="732"/>
    <cellStyle name="_17-05_PE_Med_Orca_1-10_2007 39 11 2" xfId="3646"/>
    <cellStyle name="_17-05_PE_Med_Orca_1-10_2007 39 11 3" xfId="9151"/>
    <cellStyle name="_17-05_PE_Med_Orca_1-10_2007 39 11 4" xfId="12403"/>
    <cellStyle name="_17-05_PE_Med_Orca_1-10_2007 39 11 5" xfId="15655"/>
    <cellStyle name="_17-05_PE_Med_Orca_1-10_2007 39 11 6" xfId="18907"/>
    <cellStyle name="_17-05_PE_Med_Orca_1-10_2007 39 11 7" xfId="22152"/>
    <cellStyle name="_17-05_PE_Med_Orca_1-10_2007 39 12" xfId="733"/>
    <cellStyle name="_17-05_PE_Med_Orca_1-10_2007 39 12 2" xfId="3647"/>
    <cellStyle name="_17-05_PE_Med_Orca_1-10_2007 39 12 3" xfId="9152"/>
    <cellStyle name="_17-05_PE_Med_Orca_1-10_2007 39 12 4" xfId="12404"/>
    <cellStyle name="_17-05_PE_Med_Orca_1-10_2007 39 12 5" xfId="15656"/>
    <cellStyle name="_17-05_PE_Med_Orca_1-10_2007 39 12 6" xfId="18908"/>
    <cellStyle name="_17-05_PE_Med_Orca_1-10_2007 39 12 7" xfId="22153"/>
    <cellStyle name="_17-05_PE_Med_Orca_1-10_2007 39 13" xfId="734"/>
    <cellStyle name="_17-05_PE_Med_Orca_1-10_2007 39 13 2" xfId="3648"/>
    <cellStyle name="_17-05_PE_Med_Orca_1-10_2007 39 13 3" xfId="9153"/>
    <cellStyle name="_17-05_PE_Med_Orca_1-10_2007 39 13 4" xfId="12405"/>
    <cellStyle name="_17-05_PE_Med_Orca_1-10_2007 39 13 5" xfId="15657"/>
    <cellStyle name="_17-05_PE_Med_Orca_1-10_2007 39 13 6" xfId="18909"/>
    <cellStyle name="_17-05_PE_Med_Orca_1-10_2007 39 13 7" xfId="22154"/>
    <cellStyle name="_17-05_PE_Med_Orca_1-10_2007 39 14" xfId="3644"/>
    <cellStyle name="_17-05_PE_Med_Orca_1-10_2007 39 15" xfId="9149"/>
    <cellStyle name="_17-05_PE_Med_Orca_1-10_2007 39 16" xfId="12401"/>
    <cellStyle name="_17-05_PE_Med_Orca_1-10_2007 39 17" xfId="15653"/>
    <cellStyle name="_17-05_PE_Med_Orca_1-10_2007 39 18" xfId="18905"/>
    <cellStyle name="_17-05_PE_Med_Orca_1-10_2007 39 19" xfId="22150"/>
    <cellStyle name="_17-05_PE_Med_Orca_1-10_2007 39 2" xfId="735"/>
    <cellStyle name="_17-05_PE_Med_Orca_1-10_2007 39 2 2" xfId="3649"/>
    <cellStyle name="_17-05_PE_Med_Orca_1-10_2007 39 2 3" xfId="9154"/>
    <cellStyle name="_17-05_PE_Med_Orca_1-10_2007 39 2 4" xfId="12406"/>
    <cellStyle name="_17-05_PE_Med_Orca_1-10_2007 39 2 5" xfId="15658"/>
    <cellStyle name="_17-05_PE_Med_Orca_1-10_2007 39 2 6" xfId="18910"/>
    <cellStyle name="_17-05_PE_Med_Orca_1-10_2007 39 2 7" xfId="22155"/>
    <cellStyle name="_17-05_PE_Med_Orca_1-10_2007 39 3" xfId="736"/>
    <cellStyle name="_17-05_PE_Med_Orca_1-10_2007 39 3 2" xfId="3650"/>
    <cellStyle name="_17-05_PE_Med_Orca_1-10_2007 39 3 3" xfId="9155"/>
    <cellStyle name="_17-05_PE_Med_Orca_1-10_2007 39 3 4" xfId="12407"/>
    <cellStyle name="_17-05_PE_Med_Orca_1-10_2007 39 3 5" xfId="15659"/>
    <cellStyle name="_17-05_PE_Med_Orca_1-10_2007 39 3 6" xfId="18911"/>
    <cellStyle name="_17-05_PE_Med_Orca_1-10_2007 39 3 7" xfId="22156"/>
    <cellStyle name="_17-05_PE_Med_Orca_1-10_2007 39 4" xfId="737"/>
    <cellStyle name="_17-05_PE_Med_Orca_1-10_2007 39 4 2" xfId="3651"/>
    <cellStyle name="_17-05_PE_Med_Orca_1-10_2007 39 4 3" xfId="9156"/>
    <cellStyle name="_17-05_PE_Med_Orca_1-10_2007 39 4 4" xfId="12408"/>
    <cellStyle name="_17-05_PE_Med_Orca_1-10_2007 39 4 5" xfId="15660"/>
    <cellStyle name="_17-05_PE_Med_Orca_1-10_2007 39 4 6" xfId="18912"/>
    <cellStyle name="_17-05_PE_Med_Orca_1-10_2007 39 4 7" xfId="22157"/>
    <cellStyle name="_17-05_PE_Med_Orca_1-10_2007 39 5" xfId="738"/>
    <cellStyle name="_17-05_PE_Med_Orca_1-10_2007 39 5 2" xfId="3652"/>
    <cellStyle name="_17-05_PE_Med_Orca_1-10_2007 39 5 3" xfId="9157"/>
    <cellStyle name="_17-05_PE_Med_Orca_1-10_2007 39 5 4" xfId="12409"/>
    <cellStyle name="_17-05_PE_Med_Orca_1-10_2007 39 5 5" xfId="15661"/>
    <cellStyle name="_17-05_PE_Med_Orca_1-10_2007 39 5 6" xfId="18913"/>
    <cellStyle name="_17-05_PE_Med_Orca_1-10_2007 39 5 7" xfId="22158"/>
    <cellStyle name="_17-05_PE_Med_Orca_1-10_2007 39 6" xfId="739"/>
    <cellStyle name="_17-05_PE_Med_Orca_1-10_2007 39 6 2" xfId="3653"/>
    <cellStyle name="_17-05_PE_Med_Orca_1-10_2007 39 6 3" xfId="9158"/>
    <cellStyle name="_17-05_PE_Med_Orca_1-10_2007 39 6 4" xfId="12410"/>
    <cellStyle name="_17-05_PE_Med_Orca_1-10_2007 39 6 5" xfId="15662"/>
    <cellStyle name="_17-05_PE_Med_Orca_1-10_2007 39 6 6" xfId="18914"/>
    <cellStyle name="_17-05_PE_Med_Orca_1-10_2007 39 6 7" xfId="22159"/>
    <cellStyle name="_17-05_PE_Med_Orca_1-10_2007 39 7" xfId="740"/>
    <cellStyle name="_17-05_PE_Med_Orca_1-10_2007 39 7 2" xfId="3654"/>
    <cellStyle name="_17-05_PE_Med_Orca_1-10_2007 39 7 3" xfId="9159"/>
    <cellStyle name="_17-05_PE_Med_Orca_1-10_2007 39 7 4" xfId="12411"/>
    <cellStyle name="_17-05_PE_Med_Orca_1-10_2007 39 7 5" xfId="15663"/>
    <cellStyle name="_17-05_PE_Med_Orca_1-10_2007 39 7 6" xfId="18915"/>
    <cellStyle name="_17-05_PE_Med_Orca_1-10_2007 39 7 7" xfId="22160"/>
    <cellStyle name="_17-05_PE_Med_Orca_1-10_2007 39 8" xfId="741"/>
    <cellStyle name="_17-05_PE_Med_Orca_1-10_2007 39 8 2" xfId="3655"/>
    <cellStyle name="_17-05_PE_Med_Orca_1-10_2007 39 8 3" xfId="9160"/>
    <cellStyle name="_17-05_PE_Med_Orca_1-10_2007 39 8 4" xfId="12412"/>
    <cellStyle name="_17-05_PE_Med_Orca_1-10_2007 39 8 5" xfId="15664"/>
    <cellStyle name="_17-05_PE_Med_Orca_1-10_2007 39 8 6" xfId="18916"/>
    <cellStyle name="_17-05_PE_Med_Orca_1-10_2007 39 8 7" xfId="22161"/>
    <cellStyle name="_17-05_PE_Med_Orca_1-10_2007 39 9" xfId="742"/>
    <cellStyle name="_17-05_PE_Med_Orca_1-10_2007 39 9 2" xfId="3656"/>
    <cellStyle name="_17-05_PE_Med_Orca_1-10_2007 39 9 3" xfId="9161"/>
    <cellStyle name="_17-05_PE_Med_Orca_1-10_2007 39 9 4" xfId="12413"/>
    <cellStyle name="_17-05_PE_Med_Orca_1-10_2007 39 9 5" xfId="15665"/>
    <cellStyle name="_17-05_PE_Med_Orca_1-10_2007 39 9 6" xfId="18917"/>
    <cellStyle name="_17-05_PE_Med_Orca_1-10_2007 39 9 7" xfId="22162"/>
    <cellStyle name="_17-05_PE_Med_Orca_1-10_2007 4" xfId="53"/>
    <cellStyle name="_17-05_PE_Med_Orca_1-10_2007 4 10" xfId="743"/>
    <cellStyle name="_17-05_PE_Med_Orca_1-10_2007 4 10 2" xfId="3657"/>
    <cellStyle name="_17-05_PE_Med_Orca_1-10_2007 4 10 3" xfId="9163"/>
    <cellStyle name="_17-05_PE_Med_Orca_1-10_2007 4 10 4" xfId="12415"/>
    <cellStyle name="_17-05_PE_Med_Orca_1-10_2007 4 10 5" xfId="15667"/>
    <cellStyle name="_17-05_PE_Med_Orca_1-10_2007 4 10 6" xfId="18919"/>
    <cellStyle name="_17-05_PE_Med_Orca_1-10_2007 4 10 7" xfId="22164"/>
    <cellStyle name="_17-05_PE_Med_Orca_1-10_2007 4 11" xfId="744"/>
    <cellStyle name="_17-05_PE_Med_Orca_1-10_2007 4 11 2" xfId="3658"/>
    <cellStyle name="_17-05_PE_Med_Orca_1-10_2007 4 11 3" xfId="9164"/>
    <cellStyle name="_17-05_PE_Med_Orca_1-10_2007 4 11 4" xfId="12416"/>
    <cellStyle name="_17-05_PE_Med_Orca_1-10_2007 4 11 5" xfId="15668"/>
    <cellStyle name="_17-05_PE_Med_Orca_1-10_2007 4 11 6" xfId="18920"/>
    <cellStyle name="_17-05_PE_Med_Orca_1-10_2007 4 11 7" xfId="22165"/>
    <cellStyle name="_17-05_PE_Med_Orca_1-10_2007 4 12" xfId="745"/>
    <cellStyle name="_17-05_PE_Med_Orca_1-10_2007 4 12 2" xfId="3659"/>
    <cellStyle name="_17-05_PE_Med_Orca_1-10_2007 4 12 3" xfId="9165"/>
    <cellStyle name="_17-05_PE_Med_Orca_1-10_2007 4 12 4" xfId="12417"/>
    <cellStyle name="_17-05_PE_Med_Orca_1-10_2007 4 12 5" xfId="15669"/>
    <cellStyle name="_17-05_PE_Med_Orca_1-10_2007 4 12 6" xfId="18921"/>
    <cellStyle name="_17-05_PE_Med_Orca_1-10_2007 4 12 7" xfId="22166"/>
    <cellStyle name="_17-05_PE_Med_Orca_1-10_2007 4 13" xfId="746"/>
    <cellStyle name="_17-05_PE_Med_Orca_1-10_2007 4 13 2" xfId="3660"/>
    <cellStyle name="_17-05_PE_Med_Orca_1-10_2007 4 13 3" xfId="9166"/>
    <cellStyle name="_17-05_PE_Med_Orca_1-10_2007 4 13 4" xfId="12418"/>
    <cellStyle name="_17-05_PE_Med_Orca_1-10_2007 4 13 5" xfId="15670"/>
    <cellStyle name="_17-05_PE_Med_Orca_1-10_2007 4 13 6" xfId="18922"/>
    <cellStyle name="_17-05_PE_Med_Orca_1-10_2007 4 13 7" xfId="22167"/>
    <cellStyle name="_17-05_PE_Med_Orca_1-10_2007 4 14" xfId="747"/>
    <cellStyle name="_17-05_PE_Med_Orca_1-10_2007 4 14 2" xfId="3661"/>
    <cellStyle name="_17-05_PE_Med_Orca_1-10_2007 4 14 3" xfId="9167"/>
    <cellStyle name="_17-05_PE_Med_Orca_1-10_2007 4 14 4" xfId="12419"/>
    <cellStyle name="_17-05_PE_Med_Orca_1-10_2007 4 14 5" xfId="15671"/>
    <cellStyle name="_17-05_PE_Med_Orca_1-10_2007 4 14 6" xfId="18923"/>
    <cellStyle name="_17-05_PE_Med_Orca_1-10_2007 4 14 7" xfId="22168"/>
    <cellStyle name="_17-05_PE_Med_Orca_1-10_2007 4 15" xfId="748"/>
    <cellStyle name="_17-05_PE_Med_Orca_1-10_2007 4 15 2" xfId="3662"/>
    <cellStyle name="_17-05_PE_Med_Orca_1-10_2007 4 15 3" xfId="9168"/>
    <cellStyle name="_17-05_PE_Med_Orca_1-10_2007 4 15 4" xfId="12420"/>
    <cellStyle name="_17-05_PE_Med_Orca_1-10_2007 4 15 5" xfId="15672"/>
    <cellStyle name="_17-05_PE_Med_Orca_1-10_2007 4 15 6" xfId="18924"/>
    <cellStyle name="_17-05_PE_Med_Orca_1-10_2007 4 15 7" xfId="22169"/>
    <cellStyle name="_17-05_PE_Med_Orca_1-10_2007 4 16" xfId="749"/>
    <cellStyle name="_17-05_PE_Med_Orca_1-10_2007 4 16 2" xfId="3663"/>
    <cellStyle name="_17-05_PE_Med_Orca_1-10_2007 4 16 3" xfId="9169"/>
    <cellStyle name="_17-05_PE_Med_Orca_1-10_2007 4 16 4" xfId="12421"/>
    <cellStyle name="_17-05_PE_Med_Orca_1-10_2007 4 16 5" xfId="15673"/>
    <cellStyle name="_17-05_PE_Med_Orca_1-10_2007 4 16 6" xfId="18925"/>
    <cellStyle name="_17-05_PE_Med_Orca_1-10_2007 4 16 7" xfId="22170"/>
    <cellStyle name="_17-05_PE_Med_Orca_1-10_2007 4 17" xfId="750"/>
    <cellStyle name="_17-05_PE_Med_Orca_1-10_2007 4 17 2" xfId="3664"/>
    <cellStyle name="_17-05_PE_Med_Orca_1-10_2007 4 17 3" xfId="9170"/>
    <cellStyle name="_17-05_PE_Med_Orca_1-10_2007 4 17 4" xfId="12422"/>
    <cellStyle name="_17-05_PE_Med_Orca_1-10_2007 4 17 5" xfId="15674"/>
    <cellStyle name="_17-05_PE_Med_Orca_1-10_2007 4 17 6" xfId="18926"/>
    <cellStyle name="_17-05_PE_Med_Orca_1-10_2007 4 17 7" xfId="22171"/>
    <cellStyle name="_17-05_PE_Med_Orca_1-10_2007 4 18" xfId="751"/>
    <cellStyle name="_17-05_PE_Med_Orca_1-10_2007 4 18 2" xfId="3665"/>
    <cellStyle name="_17-05_PE_Med_Orca_1-10_2007 4 18 3" xfId="9171"/>
    <cellStyle name="_17-05_PE_Med_Orca_1-10_2007 4 18 4" xfId="12423"/>
    <cellStyle name="_17-05_PE_Med_Orca_1-10_2007 4 18 5" xfId="15675"/>
    <cellStyle name="_17-05_PE_Med_Orca_1-10_2007 4 18 6" xfId="18927"/>
    <cellStyle name="_17-05_PE_Med_Orca_1-10_2007 4 18 7" xfId="22172"/>
    <cellStyle name="_17-05_PE_Med_Orca_1-10_2007 4 19" xfId="752"/>
    <cellStyle name="_17-05_PE_Med_Orca_1-10_2007 4 19 2" xfId="3666"/>
    <cellStyle name="_17-05_PE_Med_Orca_1-10_2007 4 19 3" xfId="9172"/>
    <cellStyle name="_17-05_PE_Med_Orca_1-10_2007 4 19 4" xfId="12424"/>
    <cellStyle name="_17-05_PE_Med_Orca_1-10_2007 4 19 5" xfId="15676"/>
    <cellStyle name="_17-05_PE_Med_Orca_1-10_2007 4 19 6" xfId="18928"/>
    <cellStyle name="_17-05_PE_Med_Orca_1-10_2007 4 19 7" xfId="22173"/>
    <cellStyle name="_17-05_PE_Med_Orca_1-10_2007 4 2" xfId="753"/>
    <cellStyle name="_17-05_PE_Med_Orca_1-10_2007 4 2 2" xfId="3667"/>
    <cellStyle name="_17-05_PE_Med_Orca_1-10_2007 4 2 3" xfId="9173"/>
    <cellStyle name="_17-05_PE_Med_Orca_1-10_2007 4 2 4" xfId="12425"/>
    <cellStyle name="_17-05_PE_Med_Orca_1-10_2007 4 2 5" xfId="15677"/>
    <cellStyle name="_17-05_PE_Med_Orca_1-10_2007 4 2 6" xfId="18929"/>
    <cellStyle name="_17-05_PE_Med_Orca_1-10_2007 4 2 7" xfId="22174"/>
    <cellStyle name="_17-05_PE_Med_Orca_1-10_2007 4 20" xfId="754"/>
    <cellStyle name="_17-05_PE_Med_Orca_1-10_2007 4 20 2" xfId="3668"/>
    <cellStyle name="_17-05_PE_Med_Orca_1-10_2007 4 20 3" xfId="9174"/>
    <cellStyle name="_17-05_PE_Med_Orca_1-10_2007 4 20 4" xfId="12426"/>
    <cellStyle name="_17-05_PE_Med_Orca_1-10_2007 4 20 5" xfId="15678"/>
    <cellStyle name="_17-05_PE_Med_Orca_1-10_2007 4 20 6" xfId="18930"/>
    <cellStyle name="_17-05_PE_Med_Orca_1-10_2007 4 20 7" xfId="22175"/>
    <cellStyle name="_17-05_PE_Med_Orca_1-10_2007 4 21" xfId="755"/>
    <cellStyle name="_17-05_PE_Med_Orca_1-10_2007 4 21 2" xfId="3669"/>
    <cellStyle name="_17-05_PE_Med_Orca_1-10_2007 4 21 3" xfId="9175"/>
    <cellStyle name="_17-05_PE_Med_Orca_1-10_2007 4 21 4" xfId="12427"/>
    <cellStyle name="_17-05_PE_Med_Orca_1-10_2007 4 21 5" xfId="15679"/>
    <cellStyle name="_17-05_PE_Med_Orca_1-10_2007 4 21 6" xfId="18931"/>
    <cellStyle name="_17-05_PE_Med_Orca_1-10_2007 4 21 7" xfId="22176"/>
    <cellStyle name="_17-05_PE_Med_Orca_1-10_2007 4 22" xfId="756"/>
    <cellStyle name="_17-05_PE_Med_Orca_1-10_2007 4 22 2" xfId="3670"/>
    <cellStyle name="_17-05_PE_Med_Orca_1-10_2007 4 22 3" xfId="9176"/>
    <cellStyle name="_17-05_PE_Med_Orca_1-10_2007 4 22 4" xfId="12428"/>
    <cellStyle name="_17-05_PE_Med_Orca_1-10_2007 4 22 5" xfId="15680"/>
    <cellStyle name="_17-05_PE_Med_Orca_1-10_2007 4 22 6" xfId="18932"/>
    <cellStyle name="_17-05_PE_Med_Orca_1-10_2007 4 22 7" xfId="22177"/>
    <cellStyle name="_17-05_PE_Med_Orca_1-10_2007 4 23" xfId="757"/>
    <cellStyle name="_17-05_PE_Med_Orca_1-10_2007 4 23 2" xfId="3671"/>
    <cellStyle name="_17-05_PE_Med_Orca_1-10_2007 4 23 3" xfId="9177"/>
    <cellStyle name="_17-05_PE_Med_Orca_1-10_2007 4 23 4" xfId="12429"/>
    <cellStyle name="_17-05_PE_Med_Orca_1-10_2007 4 23 5" xfId="15681"/>
    <cellStyle name="_17-05_PE_Med_Orca_1-10_2007 4 23 6" xfId="18933"/>
    <cellStyle name="_17-05_PE_Med_Orca_1-10_2007 4 23 7" xfId="22178"/>
    <cellStyle name="_17-05_PE_Med_Orca_1-10_2007 4 24" xfId="758"/>
    <cellStyle name="_17-05_PE_Med_Orca_1-10_2007 4 24 2" xfId="3672"/>
    <cellStyle name="_17-05_PE_Med_Orca_1-10_2007 4 24 3" xfId="9178"/>
    <cellStyle name="_17-05_PE_Med_Orca_1-10_2007 4 24 4" xfId="12430"/>
    <cellStyle name="_17-05_PE_Med_Orca_1-10_2007 4 24 5" xfId="15682"/>
    <cellStyle name="_17-05_PE_Med_Orca_1-10_2007 4 24 6" xfId="18934"/>
    <cellStyle name="_17-05_PE_Med_Orca_1-10_2007 4 24 7" xfId="22179"/>
    <cellStyle name="_17-05_PE_Med_Orca_1-10_2007 4 25" xfId="759"/>
    <cellStyle name="_17-05_PE_Med_Orca_1-10_2007 4 25 2" xfId="3673"/>
    <cellStyle name="_17-05_PE_Med_Orca_1-10_2007 4 25 3" xfId="9179"/>
    <cellStyle name="_17-05_PE_Med_Orca_1-10_2007 4 25 4" xfId="12431"/>
    <cellStyle name="_17-05_PE_Med_Orca_1-10_2007 4 25 5" xfId="15683"/>
    <cellStyle name="_17-05_PE_Med_Orca_1-10_2007 4 25 6" xfId="18935"/>
    <cellStyle name="_17-05_PE_Med_Orca_1-10_2007 4 25 7" xfId="22180"/>
    <cellStyle name="_17-05_PE_Med_Orca_1-10_2007 4 26" xfId="3027"/>
    <cellStyle name="_17-05_PE_Med_Orca_1-10_2007 4 27" xfId="9162"/>
    <cellStyle name="_17-05_PE_Med_Orca_1-10_2007 4 28" xfId="12414"/>
    <cellStyle name="_17-05_PE_Med_Orca_1-10_2007 4 29" xfId="15666"/>
    <cellStyle name="_17-05_PE_Med_Orca_1-10_2007 4 3" xfId="760"/>
    <cellStyle name="_17-05_PE_Med_Orca_1-10_2007 4 3 2" xfId="3674"/>
    <cellStyle name="_17-05_PE_Med_Orca_1-10_2007 4 3 3" xfId="9180"/>
    <cellStyle name="_17-05_PE_Med_Orca_1-10_2007 4 3 4" xfId="12432"/>
    <cellStyle name="_17-05_PE_Med_Orca_1-10_2007 4 3 5" xfId="15684"/>
    <cellStyle name="_17-05_PE_Med_Orca_1-10_2007 4 3 6" xfId="18936"/>
    <cellStyle name="_17-05_PE_Med_Orca_1-10_2007 4 3 7" xfId="22181"/>
    <cellStyle name="_17-05_PE_Med_Orca_1-10_2007 4 30" xfId="18918"/>
    <cellStyle name="_17-05_PE_Med_Orca_1-10_2007 4 31" xfId="22163"/>
    <cellStyle name="_17-05_PE_Med_Orca_1-10_2007 4 4" xfId="761"/>
    <cellStyle name="_17-05_PE_Med_Orca_1-10_2007 4 4 2" xfId="3675"/>
    <cellStyle name="_17-05_PE_Med_Orca_1-10_2007 4 4 3" xfId="9181"/>
    <cellStyle name="_17-05_PE_Med_Orca_1-10_2007 4 4 4" xfId="12433"/>
    <cellStyle name="_17-05_PE_Med_Orca_1-10_2007 4 4 5" xfId="15685"/>
    <cellStyle name="_17-05_PE_Med_Orca_1-10_2007 4 4 6" xfId="18937"/>
    <cellStyle name="_17-05_PE_Med_Orca_1-10_2007 4 4 7" xfId="22182"/>
    <cellStyle name="_17-05_PE_Med_Orca_1-10_2007 4 5" xfId="762"/>
    <cellStyle name="_17-05_PE_Med_Orca_1-10_2007 4 5 2" xfId="3676"/>
    <cellStyle name="_17-05_PE_Med_Orca_1-10_2007 4 5 3" xfId="9182"/>
    <cellStyle name="_17-05_PE_Med_Orca_1-10_2007 4 5 4" xfId="12434"/>
    <cellStyle name="_17-05_PE_Med_Orca_1-10_2007 4 5 5" xfId="15686"/>
    <cellStyle name="_17-05_PE_Med_Orca_1-10_2007 4 5 6" xfId="18938"/>
    <cellStyle name="_17-05_PE_Med_Orca_1-10_2007 4 5 7" xfId="22183"/>
    <cellStyle name="_17-05_PE_Med_Orca_1-10_2007 4 6" xfId="763"/>
    <cellStyle name="_17-05_PE_Med_Orca_1-10_2007 4 6 2" xfId="3677"/>
    <cellStyle name="_17-05_PE_Med_Orca_1-10_2007 4 6 3" xfId="9183"/>
    <cellStyle name="_17-05_PE_Med_Orca_1-10_2007 4 6 4" xfId="12435"/>
    <cellStyle name="_17-05_PE_Med_Orca_1-10_2007 4 6 5" xfId="15687"/>
    <cellStyle name="_17-05_PE_Med_Orca_1-10_2007 4 6 6" xfId="18939"/>
    <cellStyle name="_17-05_PE_Med_Orca_1-10_2007 4 6 7" xfId="22184"/>
    <cellStyle name="_17-05_PE_Med_Orca_1-10_2007 4 7" xfId="764"/>
    <cellStyle name="_17-05_PE_Med_Orca_1-10_2007 4 7 2" xfId="3678"/>
    <cellStyle name="_17-05_PE_Med_Orca_1-10_2007 4 7 3" xfId="9184"/>
    <cellStyle name="_17-05_PE_Med_Orca_1-10_2007 4 7 4" xfId="12436"/>
    <cellStyle name="_17-05_PE_Med_Orca_1-10_2007 4 7 5" xfId="15688"/>
    <cellStyle name="_17-05_PE_Med_Orca_1-10_2007 4 7 6" xfId="18940"/>
    <cellStyle name="_17-05_PE_Med_Orca_1-10_2007 4 7 7" xfId="22185"/>
    <cellStyle name="_17-05_PE_Med_Orca_1-10_2007 4 8" xfId="765"/>
    <cellStyle name="_17-05_PE_Med_Orca_1-10_2007 4 8 2" xfId="3679"/>
    <cellStyle name="_17-05_PE_Med_Orca_1-10_2007 4 8 3" xfId="9185"/>
    <cellStyle name="_17-05_PE_Med_Orca_1-10_2007 4 8 4" xfId="12437"/>
    <cellStyle name="_17-05_PE_Med_Orca_1-10_2007 4 8 5" xfId="15689"/>
    <cellStyle name="_17-05_PE_Med_Orca_1-10_2007 4 8 6" xfId="18941"/>
    <cellStyle name="_17-05_PE_Med_Orca_1-10_2007 4 8 7" xfId="22186"/>
    <cellStyle name="_17-05_PE_Med_Orca_1-10_2007 4 9" xfId="766"/>
    <cellStyle name="_17-05_PE_Med_Orca_1-10_2007 4 9 2" xfId="3680"/>
    <cellStyle name="_17-05_PE_Med_Orca_1-10_2007 4 9 3" xfId="9186"/>
    <cellStyle name="_17-05_PE_Med_Orca_1-10_2007 4 9 4" xfId="12438"/>
    <cellStyle name="_17-05_PE_Med_Orca_1-10_2007 4 9 5" xfId="15690"/>
    <cellStyle name="_17-05_PE_Med_Orca_1-10_2007 4 9 6" xfId="18942"/>
    <cellStyle name="_17-05_PE_Med_Orca_1-10_2007 4 9 7" xfId="22187"/>
    <cellStyle name="_17-05_PE_Med_Orca_1-10_2007 4_16-09_PE_V2_ARQ_M-O_28-01-11" xfId="6274"/>
    <cellStyle name="_17-05_PE_Med_Orca_1-10_2007 4_ARTICULADO" xfId="6013"/>
    <cellStyle name="_17-05_PE_Med_Orca_1-10_2007 4_ARTICULADO 2" xfId="9187"/>
    <cellStyle name="_17-05_PE_Med_Orca_1-10_2007 4_ARTICULADO 3" xfId="12439"/>
    <cellStyle name="_17-05_PE_Med_Orca_1-10_2007 4_ARTICULADO 4" xfId="15691"/>
    <cellStyle name="_17-05_PE_Med_Orca_1-10_2007 4_ARTICULADO 5" xfId="18943"/>
    <cellStyle name="_17-05_PE_Med_Orca_1-10_2007 4_ARTICULADO 6" xfId="22188"/>
    <cellStyle name="_17-05_PE_Med_Orca_1-10_2007 40" xfId="767"/>
    <cellStyle name="_17-05_PE_Med_Orca_1-10_2007 40 2" xfId="3681"/>
    <cellStyle name="_17-05_PE_Med_Orca_1-10_2007 40 3" xfId="9188"/>
    <cellStyle name="_17-05_PE_Med_Orca_1-10_2007 40 4" xfId="12440"/>
    <cellStyle name="_17-05_PE_Med_Orca_1-10_2007 40 5" xfId="15692"/>
    <cellStyle name="_17-05_PE_Med_Orca_1-10_2007 40 6" xfId="18944"/>
    <cellStyle name="_17-05_PE_Med_Orca_1-10_2007 40 7" xfId="22189"/>
    <cellStyle name="_17-05_PE_Med_Orca_1-10_2007 41" xfId="768"/>
    <cellStyle name="_17-05_PE_Med_Orca_1-10_2007 41 2" xfId="3682"/>
    <cellStyle name="_17-05_PE_Med_Orca_1-10_2007 41 3" xfId="9189"/>
    <cellStyle name="_17-05_PE_Med_Orca_1-10_2007 41 4" xfId="12441"/>
    <cellStyle name="_17-05_PE_Med_Orca_1-10_2007 41 5" xfId="15693"/>
    <cellStyle name="_17-05_PE_Med_Orca_1-10_2007 41 6" xfId="18945"/>
    <cellStyle name="_17-05_PE_Med_Orca_1-10_2007 41 7" xfId="22190"/>
    <cellStyle name="_17-05_PE_Med_Orca_1-10_2007 42" xfId="769"/>
    <cellStyle name="_17-05_PE_Med_Orca_1-10_2007 42 2" xfId="3683"/>
    <cellStyle name="_17-05_PE_Med_Orca_1-10_2007 42 3" xfId="9190"/>
    <cellStyle name="_17-05_PE_Med_Orca_1-10_2007 42 4" xfId="12442"/>
    <cellStyle name="_17-05_PE_Med_Orca_1-10_2007 42 5" xfId="15694"/>
    <cellStyle name="_17-05_PE_Med_Orca_1-10_2007 42 6" xfId="18946"/>
    <cellStyle name="_17-05_PE_Med_Orca_1-10_2007 42 7" xfId="22191"/>
    <cellStyle name="_17-05_PE_Med_Orca_1-10_2007 43" xfId="770"/>
    <cellStyle name="_17-05_PE_Med_Orca_1-10_2007 43 2" xfId="3684"/>
    <cellStyle name="_17-05_PE_Med_Orca_1-10_2007 43 3" xfId="9191"/>
    <cellStyle name="_17-05_PE_Med_Orca_1-10_2007 43 4" xfId="12443"/>
    <cellStyle name="_17-05_PE_Med_Orca_1-10_2007 43 5" xfId="15695"/>
    <cellStyle name="_17-05_PE_Med_Orca_1-10_2007 43 6" xfId="18947"/>
    <cellStyle name="_17-05_PE_Med_Orca_1-10_2007 43 7" xfId="22192"/>
    <cellStyle name="_17-05_PE_Med_Orca_1-10_2007 44" xfId="771"/>
    <cellStyle name="_17-05_PE_Med_Orca_1-10_2007 44 2" xfId="3685"/>
    <cellStyle name="_17-05_PE_Med_Orca_1-10_2007 44 3" xfId="9192"/>
    <cellStyle name="_17-05_PE_Med_Orca_1-10_2007 44 4" xfId="12444"/>
    <cellStyle name="_17-05_PE_Med_Orca_1-10_2007 44 5" xfId="15696"/>
    <cellStyle name="_17-05_PE_Med_Orca_1-10_2007 44 6" xfId="18948"/>
    <cellStyle name="_17-05_PE_Med_Orca_1-10_2007 44 7" xfId="22193"/>
    <cellStyle name="_17-05_PE_Med_Orca_1-10_2007 45" xfId="772"/>
    <cellStyle name="_17-05_PE_Med_Orca_1-10_2007 45 2" xfId="3686"/>
    <cellStyle name="_17-05_PE_Med_Orca_1-10_2007 45 3" xfId="9193"/>
    <cellStyle name="_17-05_PE_Med_Orca_1-10_2007 45 4" xfId="12445"/>
    <cellStyle name="_17-05_PE_Med_Orca_1-10_2007 45 5" xfId="15697"/>
    <cellStyle name="_17-05_PE_Med_Orca_1-10_2007 45 6" xfId="18949"/>
    <cellStyle name="_17-05_PE_Med_Orca_1-10_2007 45 7" xfId="22194"/>
    <cellStyle name="_17-05_PE_Med_Orca_1-10_2007 46" xfId="773"/>
    <cellStyle name="_17-05_PE_Med_Orca_1-10_2007 46 2" xfId="3687"/>
    <cellStyle name="_17-05_PE_Med_Orca_1-10_2007 46 3" xfId="9194"/>
    <cellStyle name="_17-05_PE_Med_Orca_1-10_2007 46 4" xfId="12446"/>
    <cellStyle name="_17-05_PE_Med_Orca_1-10_2007 46 5" xfId="15698"/>
    <cellStyle name="_17-05_PE_Med_Orca_1-10_2007 46 6" xfId="18950"/>
    <cellStyle name="_17-05_PE_Med_Orca_1-10_2007 46 7" xfId="22195"/>
    <cellStyle name="_17-05_PE_Med_Orca_1-10_2007 47" xfId="774"/>
    <cellStyle name="_17-05_PE_Med_Orca_1-10_2007 47 2" xfId="3688"/>
    <cellStyle name="_17-05_PE_Med_Orca_1-10_2007 47 3" xfId="9195"/>
    <cellStyle name="_17-05_PE_Med_Orca_1-10_2007 47 4" xfId="12447"/>
    <cellStyle name="_17-05_PE_Med_Orca_1-10_2007 47 5" xfId="15699"/>
    <cellStyle name="_17-05_PE_Med_Orca_1-10_2007 47 6" xfId="18951"/>
    <cellStyle name="_17-05_PE_Med_Orca_1-10_2007 47 7" xfId="22196"/>
    <cellStyle name="_17-05_PE_Med_Orca_1-10_2007 48" xfId="775"/>
    <cellStyle name="_17-05_PE_Med_Orca_1-10_2007 48 2" xfId="3689"/>
    <cellStyle name="_17-05_PE_Med_Orca_1-10_2007 48 3" xfId="9196"/>
    <cellStyle name="_17-05_PE_Med_Orca_1-10_2007 48 4" xfId="12448"/>
    <cellStyle name="_17-05_PE_Med_Orca_1-10_2007 48 5" xfId="15700"/>
    <cellStyle name="_17-05_PE_Med_Orca_1-10_2007 48 6" xfId="18952"/>
    <cellStyle name="_17-05_PE_Med_Orca_1-10_2007 48 7" xfId="22197"/>
    <cellStyle name="_17-05_PE_Med_Orca_1-10_2007 49" xfId="776"/>
    <cellStyle name="_17-05_PE_Med_Orca_1-10_2007 49 2" xfId="3690"/>
    <cellStyle name="_17-05_PE_Med_Orca_1-10_2007 49 3" xfId="9197"/>
    <cellStyle name="_17-05_PE_Med_Orca_1-10_2007 49 4" xfId="12449"/>
    <cellStyle name="_17-05_PE_Med_Orca_1-10_2007 49 5" xfId="15701"/>
    <cellStyle name="_17-05_PE_Med_Orca_1-10_2007 49 6" xfId="18953"/>
    <cellStyle name="_17-05_PE_Med_Orca_1-10_2007 49 7" xfId="22198"/>
    <cellStyle name="_17-05_PE_Med_Orca_1-10_2007 5" xfId="54"/>
    <cellStyle name="_17-05_PE_Med_Orca_1-10_2007 5 10" xfId="777"/>
    <cellStyle name="_17-05_PE_Med_Orca_1-10_2007 5 10 2" xfId="3691"/>
    <cellStyle name="_17-05_PE_Med_Orca_1-10_2007 5 10 3" xfId="9199"/>
    <cellStyle name="_17-05_PE_Med_Orca_1-10_2007 5 10 4" xfId="12451"/>
    <cellStyle name="_17-05_PE_Med_Orca_1-10_2007 5 10 5" xfId="15703"/>
    <cellStyle name="_17-05_PE_Med_Orca_1-10_2007 5 10 6" xfId="18955"/>
    <cellStyle name="_17-05_PE_Med_Orca_1-10_2007 5 10 7" xfId="22200"/>
    <cellStyle name="_17-05_PE_Med_Orca_1-10_2007 5 11" xfId="778"/>
    <cellStyle name="_17-05_PE_Med_Orca_1-10_2007 5 11 2" xfId="3692"/>
    <cellStyle name="_17-05_PE_Med_Orca_1-10_2007 5 11 3" xfId="9200"/>
    <cellStyle name="_17-05_PE_Med_Orca_1-10_2007 5 11 4" xfId="12452"/>
    <cellStyle name="_17-05_PE_Med_Orca_1-10_2007 5 11 5" xfId="15704"/>
    <cellStyle name="_17-05_PE_Med_Orca_1-10_2007 5 11 6" xfId="18956"/>
    <cellStyle name="_17-05_PE_Med_Orca_1-10_2007 5 11 7" xfId="22201"/>
    <cellStyle name="_17-05_PE_Med_Orca_1-10_2007 5 12" xfId="779"/>
    <cellStyle name="_17-05_PE_Med_Orca_1-10_2007 5 12 2" xfId="3693"/>
    <cellStyle name="_17-05_PE_Med_Orca_1-10_2007 5 12 3" xfId="9201"/>
    <cellStyle name="_17-05_PE_Med_Orca_1-10_2007 5 12 4" xfId="12453"/>
    <cellStyle name="_17-05_PE_Med_Orca_1-10_2007 5 12 5" xfId="15705"/>
    <cellStyle name="_17-05_PE_Med_Orca_1-10_2007 5 12 6" xfId="18957"/>
    <cellStyle name="_17-05_PE_Med_Orca_1-10_2007 5 12 7" xfId="22202"/>
    <cellStyle name="_17-05_PE_Med_Orca_1-10_2007 5 13" xfId="780"/>
    <cellStyle name="_17-05_PE_Med_Orca_1-10_2007 5 13 2" xfId="3694"/>
    <cellStyle name="_17-05_PE_Med_Orca_1-10_2007 5 13 3" xfId="9202"/>
    <cellStyle name="_17-05_PE_Med_Orca_1-10_2007 5 13 4" xfId="12454"/>
    <cellStyle name="_17-05_PE_Med_Orca_1-10_2007 5 13 5" xfId="15706"/>
    <cellStyle name="_17-05_PE_Med_Orca_1-10_2007 5 13 6" xfId="18958"/>
    <cellStyle name="_17-05_PE_Med_Orca_1-10_2007 5 13 7" xfId="22203"/>
    <cellStyle name="_17-05_PE_Med_Orca_1-10_2007 5 14" xfId="781"/>
    <cellStyle name="_17-05_PE_Med_Orca_1-10_2007 5 14 2" xfId="3695"/>
    <cellStyle name="_17-05_PE_Med_Orca_1-10_2007 5 14 3" xfId="9203"/>
    <cellStyle name="_17-05_PE_Med_Orca_1-10_2007 5 14 4" xfId="12455"/>
    <cellStyle name="_17-05_PE_Med_Orca_1-10_2007 5 14 5" xfId="15707"/>
    <cellStyle name="_17-05_PE_Med_Orca_1-10_2007 5 14 6" xfId="18959"/>
    <cellStyle name="_17-05_PE_Med_Orca_1-10_2007 5 14 7" xfId="22204"/>
    <cellStyle name="_17-05_PE_Med_Orca_1-10_2007 5 15" xfId="782"/>
    <cellStyle name="_17-05_PE_Med_Orca_1-10_2007 5 15 2" xfId="3696"/>
    <cellStyle name="_17-05_PE_Med_Orca_1-10_2007 5 15 3" xfId="9204"/>
    <cellStyle name="_17-05_PE_Med_Orca_1-10_2007 5 15 4" xfId="12456"/>
    <cellStyle name="_17-05_PE_Med_Orca_1-10_2007 5 15 5" xfId="15708"/>
    <cellStyle name="_17-05_PE_Med_Orca_1-10_2007 5 15 6" xfId="18960"/>
    <cellStyle name="_17-05_PE_Med_Orca_1-10_2007 5 15 7" xfId="22205"/>
    <cellStyle name="_17-05_PE_Med_Orca_1-10_2007 5 16" xfId="783"/>
    <cellStyle name="_17-05_PE_Med_Orca_1-10_2007 5 16 2" xfId="3697"/>
    <cellStyle name="_17-05_PE_Med_Orca_1-10_2007 5 16 3" xfId="9205"/>
    <cellStyle name="_17-05_PE_Med_Orca_1-10_2007 5 16 4" xfId="12457"/>
    <cellStyle name="_17-05_PE_Med_Orca_1-10_2007 5 16 5" xfId="15709"/>
    <cellStyle name="_17-05_PE_Med_Orca_1-10_2007 5 16 6" xfId="18961"/>
    <cellStyle name="_17-05_PE_Med_Orca_1-10_2007 5 16 7" xfId="22206"/>
    <cellStyle name="_17-05_PE_Med_Orca_1-10_2007 5 17" xfId="784"/>
    <cellStyle name="_17-05_PE_Med_Orca_1-10_2007 5 17 2" xfId="3698"/>
    <cellStyle name="_17-05_PE_Med_Orca_1-10_2007 5 17 3" xfId="9206"/>
    <cellStyle name="_17-05_PE_Med_Orca_1-10_2007 5 17 4" xfId="12458"/>
    <cellStyle name="_17-05_PE_Med_Orca_1-10_2007 5 17 5" xfId="15710"/>
    <cellStyle name="_17-05_PE_Med_Orca_1-10_2007 5 17 6" xfId="18962"/>
    <cellStyle name="_17-05_PE_Med_Orca_1-10_2007 5 17 7" xfId="22207"/>
    <cellStyle name="_17-05_PE_Med_Orca_1-10_2007 5 18" xfId="785"/>
    <cellStyle name="_17-05_PE_Med_Orca_1-10_2007 5 18 2" xfId="3699"/>
    <cellStyle name="_17-05_PE_Med_Orca_1-10_2007 5 18 3" xfId="9207"/>
    <cellStyle name="_17-05_PE_Med_Orca_1-10_2007 5 18 4" xfId="12459"/>
    <cellStyle name="_17-05_PE_Med_Orca_1-10_2007 5 18 5" xfId="15711"/>
    <cellStyle name="_17-05_PE_Med_Orca_1-10_2007 5 18 6" xfId="18963"/>
    <cellStyle name="_17-05_PE_Med_Orca_1-10_2007 5 18 7" xfId="22208"/>
    <cellStyle name="_17-05_PE_Med_Orca_1-10_2007 5 19" xfId="786"/>
    <cellStyle name="_17-05_PE_Med_Orca_1-10_2007 5 19 2" xfId="3700"/>
    <cellStyle name="_17-05_PE_Med_Orca_1-10_2007 5 19 3" xfId="9208"/>
    <cellStyle name="_17-05_PE_Med_Orca_1-10_2007 5 19 4" xfId="12460"/>
    <cellStyle name="_17-05_PE_Med_Orca_1-10_2007 5 19 5" xfId="15712"/>
    <cellStyle name="_17-05_PE_Med_Orca_1-10_2007 5 19 6" xfId="18964"/>
    <cellStyle name="_17-05_PE_Med_Orca_1-10_2007 5 19 7" xfId="22209"/>
    <cellStyle name="_17-05_PE_Med_Orca_1-10_2007 5 2" xfId="787"/>
    <cellStyle name="_17-05_PE_Med_Orca_1-10_2007 5 2 2" xfId="3701"/>
    <cellStyle name="_17-05_PE_Med_Orca_1-10_2007 5 2 3" xfId="9209"/>
    <cellStyle name="_17-05_PE_Med_Orca_1-10_2007 5 2 4" xfId="12461"/>
    <cellStyle name="_17-05_PE_Med_Orca_1-10_2007 5 2 5" xfId="15713"/>
    <cellStyle name="_17-05_PE_Med_Orca_1-10_2007 5 2 6" xfId="18965"/>
    <cellStyle name="_17-05_PE_Med_Orca_1-10_2007 5 2 7" xfId="22210"/>
    <cellStyle name="_17-05_PE_Med_Orca_1-10_2007 5 20" xfId="788"/>
    <cellStyle name="_17-05_PE_Med_Orca_1-10_2007 5 20 2" xfId="3702"/>
    <cellStyle name="_17-05_PE_Med_Orca_1-10_2007 5 20 3" xfId="9210"/>
    <cellStyle name="_17-05_PE_Med_Orca_1-10_2007 5 20 4" xfId="12462"/>
    <cellStyle name="_17-05_PE_Med_Orca_1-10_2007 5 20 5" xfId="15714"/>
    <cellStyle name="_17-05_PE_Med_Orca_1-10_2007 5 20 6" xfId="18966"/>
    <cellStyle name="_17-05_PE_Med_Orca_1-10_2007 5 20 7" xfId="22211"/>
    <cellStyle name="_17-05_PE_Med_Orca_1-10_2007 5 21" xfId="789"/>
    <cellStyle name="_17-05_PE_Med_Orca_1-10_2007 5 21 2" xfId="3703"/>
    <cellStyle name="_17-05_PE_Med_Orca_1-10_2007 5 21 3" xfId="9211"/>
    <cellStyle name="_17-05_PE_Med_Orca_1-10_2007 5 21 4" xfId="12463"/>
    <cellStyle name="_17-05_PE_Med_Orca_1-10_2007 5 21 5" xfId="15715"/>
    <cellStyle name="_17-05_PE_Med_Orca_1-10_2007 5 21 6" xfId="18967"/>
    <cellStyle name="_17-05_PE_Med_Orca_1-10_2007 5 21 7" xfId="22212"/>
    <cellStyle name="_17-05_PE_Med_Orca_1-10_2007 5 22" xfId="790"/>
    <cellStyle name="_17-05_PE_Med_Orca_1-10_2007 5 22 2" xfId="3704"/>
    <cellStyle name="_17-05_PE_Med_Orca_1-10_2007 5 22 3" xfId="9212"/>
    <cellStyle name="_17-05_PE_Med_Orca_1-10_2007 5 22 4" xfId="12464"/>
    <cellStyle name="_17-05_PE_Med_Orca_1-10_2007 5 22 5" xfId="15716"/>
    <cellStyle name="_17-05_PE_Med_Orca_1-10_2007 5 22 6" xfId="18968"/>
    <cellStyle name="_17-05_PE_Med_Orca_1-10_2007 5 22 7" xfId="22213"/>
    <cellStyle name="_17-05_PE_Med_Orca_1-10_2007 5 23" xfId="791"/>
    <cellStyle name="_17-05_PE_Med_Orca_1-10_2007 5 23 2" xfId="3705"/>
    <cellStyle name="_17-05_PE_Med_Orca_1-10_2007 5 23 3" xfId="9213"/>
    <cellStyle name="_17-05_PE_Med_Orca_1-10_2007 5 23 4" xfId="12465"/>
    <cellStyle name="_17-05_PE_Med_Orca_1-10_2007 5 23 5" xfId="15717"/>
    <cellStyle name="_17-05_PE_Med_Orca_1-10_2007 5 23 6" xfId="18969"/>
    <cellStyle name="_17-05_PE_Med_Orca_1-10_2007 5 23 7" xfId="22214"/>
    <cellStyle name="_17-05_PE_Med_Orca_1-10_2007 5 24" xfId="792"/>
    <cellStyle name="_17-05_PE_Med_Orca_1-10_2007 5 24 2" xfId="3706"/>
    <cellStyle name="_17-05_PE_Med_Orca_1-10_2007 5 24 3" xfId="9214"/>
    <cellStyle name="_17-05_PE_Med_Orca_1-10_2007 5 24 4" xfId="12466"/>
    <cellStyle name="_17-05_PE_Med_Orca_1-10_2007 5 24 5" xfId="15718"/>
    <cellStyle name="_17-05_PE_Med_Orca_1-10_2007 5 24 6" xfId="18970"/>
    <cellStyle name="_17-05_PE_Med_Orca_1-10_2007 5 24 7" xfId="22215"/>
    <cellStyle name="_17-05_PE_Med_Orca_1-10_2007 5 25" xfId="3028"/>
    <cellStyle name="_17-05_PE_Med_Orca_1-10_2007 5 26" xfId="9198"/>
    <cellStyle name="_17-05_PE_Med_Orca_1-10_2007 5 27" xfId="12450"/>
    <cellStyle name="_17-05_PE_Med_Orca_1-10_2007 5 28" xfId="15702"/>
    <cellStyle name="_17-05_PE_Med_Orca_1-10_2007 5 29" xfId="18954"/>
    <cellStyle name="_17-05_PE_Med_Orca_1-10_2007 5 3" xfId="793"/>
    <cellStyle name="_17-05_PE_Med_Orca_1-10_2007 5 3 2" xfId="3707"/>
    <cellStyle name="_17-05_PE_Med_Orca_1-10_2007 5 3 3" xfId="9215"/>
    <cellStyle name="_17-05_PE_Med_Orca_1-10_2007 5 3 4" xfId="12467"/>
    <cellStyle name="_17-05_PE_Med_Orca_1-10_2007 5 3 5" xfId="15719"/>
    <cellStyle name="_17-05_PE_Med_Orca_1-10_2007 5 3 6" xfId="18971"/>
    <cellStyle name="_17-05_PE_Med_Orca_1-10_2007 5 3 7" xfId="22216"/>
    <cellStyle name="_17-05_PE_Med_Orca_1-10_2007 5 30" xfId="22199"/>
    <cellStyle name="_17-05_PE_Med_Orca_1-10_2007 5 4" xfId="794"/>
    <cellStyle name="_17-05_PE_Med_Orca_1-10_2007 5 4 2" xfId="3708"/>
    <cellStyle name="_17-05_PE_Med_Orca_1-10_2007 5 4 3" xfId="9216"/>
    <cellStyle name="_17-05_PE_Med_Orca_1-10_2007 5 4 4" xfId="12468"/>
    <cellStyle name="_17-05_PE_Med_Orca_1-10_2007 5 4 5" xfId="15720"/>
    <cellStyle name="_17-05_PE_Med_Orca_1-10_2007 5 4 6" xfId="18972"/>
    <cellStyle name="_17-05_PE_Med_Orca_1-10_2007 5 4 7" xfId="22217"/>
    <cellStyle name="_17-05_PE_Med_Orca_1-10_2007 5 5" xfId="795"/>
    <cellStyle name="_17-05_PE_Med_Orca_1-10_2007 5 5 2" xfId="3709"/>
    <cellStyle name="_17-05_PE_Med_Orca_1-10_2007 5 5 3" xfId="9217"/>
    <cellStyle name="_17-05_PE_Med_Orca_1-10_2007 5 5 4" xfId="12469"/>
    <cellStyle name="_17-05_PE_Med_Orca_1-10_2007 5 5 5" xfId="15721"/>
    <cellStyle name="_17-05_PE_Med_Orca_1-10_2007 5 5 6" xfId="18973"/>
    <cellStyle name="_17-05_PE_Med_Orca_1-10_2007 5 5 7" xfId="22218"/>
    <cellStyle name="_17-05_PE_Med_Orca_1-10_2007 5 6" xfId="796"/>
    <cellStyle name="_17-05_PE_Med_Orca_1-10_2007 5 6 2" xfId="3710"/>
    <cellStyle name="_17-05_PE_Med_Orca_1-10_2007 5 6 3" xfId="9218"/>
    <cellStyle name="_17-05_PE_Med_Orca_1-10_2007 5 6 4" xfId="12470"/>
    <cellStyle name="_17-05_PE_Med_Orca_1-10_2007 5 6 5" xfId="15722"/>
    <cellStyle name="_17-05_PE_Med_Orca_1-10_2007 5 6 6" xfId="18974"/>
    <cellStyle name="_17-05_PE_Med_Orca_1-10_2007 5 6 7" xfId="22219"/>
    <cellStyle name="_17-05_PE_Med_Orca_1-10_2007 5 7" xfId="797"/>
    <cellStyle name="_17-05_PE_Med_Orca_1-10_2007 5 7 2" xfId="3711"/>
    <cellStyle name="_17-05_PE_Med_Orca_1-10_2007 5 7 3" xfId="9219"/>
    <cellStyle name="_17-05_PE_Med_Orca_1-10_2007 5 7 4" xfId="12471"/>
    <cellStyle name="_17-05_PE_Med_Orca_1-10_2007 5 7 5" xfId="15723"/>
    <cellStyle name="_17-05_PE_Med_Orca_1-10_2007 5 7 6" xfId="18975"/>
    <cellStyle name="_17-05_PE_Med_Orca_1-10_2007 5 7 7" xfId="22220"/>
    <cellStyle name="_17-05_PE_Med_Orca_1-10_2007 5 8" xfId="798"/>
    <cellStyle name="_17-05_PE_Med_Orca_1-10_2007 5 8 2" xfId="3712"/>
    <cellStyle name="_17-05_PE_Med_Orca_1-10_2007 5 8 3" xfId="9220"/>
    <cellStyle name="_17-05_PE_Med_Orca_1-10_2007 5 8 4" xfId="12472"/>
    <cellStyle name="_17-05_PE_Med_Orca_1-10_2007 5 8 5" xfId="15724"/>
    <cellStyle name="_17-05_PE_Med_Orca_1-10_2007 5 8 6" xfId="18976"/>
    <cellStyle name="_17-05_PE_Med_Orca_1-10_2007 5 8 7" xfId="22221"/>
    <cellStyle name="_17-05_PE_Med_Orca_1-10_2007 5 9" xfId="799"/>
    <cellStyle name="_17-05_PE_Med_Orca_1-10_2007 5 9 2" xfId="3713"/>
    <cellStyle name="_17-05_PE_Med_Orca_1-10_2007 5 9 3" xfId="9221"/>
    <cellStyle name="_17-05_PE_Med_Orca_1-10_2007 5 9 4" xfId="12473"/>
    <cellStyle name="_17-05_PE_Med_Orca_1-10_2007 5 9 5" xfId="15725"/>
    <cellStyle name="_17-05_PE_Med_Orca_1-10_2007 5 9 6" xfId="18977"/>
    <cellStyle name="_17-05_PE_Med_Orca_1-10_2007 5 9 7" xfId="22222"/>
    <cellStyle name="_17-05_PE_Med_Orca_1-10_2007 5_16-09_PE_V2_ARQ_M-O_28-01-11" xfId="6275"/>
    <cellStyle name="_17-05_PE_Med_Orca_1-10_2007 5_ARTICULADO" xfId="6014"/>
    <cellStyle name="_17-05_PE_Med_Orca_1-10_2007 5_ARTICULADO 2" xfId="9222"/>
    <cellStyle name="_17-05_PE_Med_Orca_1-10_2007 5_ARTICULADO 3" xfId="12474"/>
    <cellStyle name="_17-05_PE_Med_Orca_1-10_2007 5_ARTICULADO 4" xfId="15726"/>
    <cellStyle name="_17-05_PE_Med_Orca_1-10_2007 5_ARTICULADO 5" xfId="18978"/>
    <cellStyle name="_17-05_PE_Med_Orca_1-10_2007 5_ARTICULADO 6" xfId="22223"/>
    <cellStyle name="_17-05_PE_Med_Orca_1-10_2007 50" xfId="800"/>
    <cellStyle name="_17-05_PE_Med_Orca_1-10_2007 50 2" xfId="3714"/>
    <cellStyle name="_17-05_PE_Med_Orca_1-10_2007 50 3" xfId="9223"/>
    <cellStyle name="_17-05_PE_Med_Orca_1-10_2007 50 4" xfId="12475"/>
    <cellStyle name="_17-05_PE_Med_Orca_1-10_2007 50 5" xfId="15727"/>
    <cellStyle name="_17-05_PE_Med_Orca_1-10_2007 50 6" xfId="18979"/>
    <cellStyle name="_17-05_PE_Med_Orca_1-10_2007 50 7" xfId="22224"/>
    <cellStyle name="_17-05_PE_Med_Orca_1-10_2007 51" xfId="801"/>
    <cellStyle name="_17-05_PE_Med_Orca_1-10_2007 51 2" xfId="3715"/>
    <cellStyle name="_17-05_PE_Med_Orca_1-10_2007 51 3" xfId="9224"/>
    <cellStyle name="_17-05_PE_Med_Orca_1-10_2007 51 4" xfId="12476"/>
    <cellStyle name="_17-05_PE_Med_Orca_1-10_2007 51 5" xfId="15728"/>
    <cellStyle name="_17-05_PE_Med_Orca_1-10_2007 51 6" xfId="18980"/>
    <cellStyle name="_17-05_PE_Med_Orca_1-10_2007 51 7" xfId="22225"/>
    <cellStyle name="_17-05_PE_Med_Orca_1-10_2007 52" xfId="802"/>
    <cellStyle name="_17-05_PE_Med_Orca_1-10_2007 52 2" xfId="3716"/>
    <cellStyle name="_17-05_PE_Med_Orca_1-10_2007 52 3" xfId="9225"/>
    <cellStyle name="_17-05_PE_Med_Orca_1-10_2007 52 4" xfId="12477"/>
    <cellStyle name="_17-05_PE_Med_Orca_1-10_2007 52 5" xfId="15729"/>
    <cellStyle name="_17-05_PE_Med_Orca_1-10_2007 52 6" xfId="18981"/>
    <cellStyle name="_17-05_PE_Med_Orca_1-10_2007 52 7" xfId="22226"/>
    <cellStyle name="_17-05_PE_Med_Orca_1-10_2007 53" xfId="803"/>
    <cellStyle name="_17-05_PE_Med_Orca_1-10_2007 53 2" xfId="3717"/>
    <cellStyle name="_17-05_PE_Med_Orca_1-10_2007 53 3" xfId="9226"/>
    <cellStyle name="_17-05_PE_Med_Orca_1-10_2007 53 4" xfId="12478"/>
    <cellStyle name="_17-05_PE_Med_Orca_1-10_2007 53 5" xfId="15730"/>
    <cellStyle name="_17-05_PE_Med_Orca_1-10_2007 53 6" xfId="18982"/>
    <cellStyle name="_17-05_PE_Med_Orca_1-10_2007 53 7" xfId="22227"/>
    <cellStyle name="_17-05_PE_Med_Orca_1-10_2007 54" xfId="804"/>
    <cellStyle name="_17-05_PE_Med_Orca_1-10_2007 54 2" xfId="3718"/>
    <cellStyle name="_17-05_PE_Med_Orca_1-10_2007 54 3" xfId="9227"/>
    <cellStyle name="_17-05_PE_Med_Orca_1-10_2007 54 4" xfId="12479"/>
    <cellStyle name="_17-05_PE_Med_Orca_1-10_2007 54 5" xfId="15731"/>
    <cellStyle name="_17-05_PE_Med_Orca_1-10_2007 54 6" xfId="18983"/>
    <cellStyle name="_17-05_PE_Med_Orca_1-10_2007 54 7" xfId="22228"/>
    <cellStyle name="_17-05_PE_Med_Orca_1-10_2007 55" xfId="805"/>
    <cellStyle name="_17-05_PE_Med_Orca_1-10_2007 55 2" xfId="3719"/>
    <cellStyle name="_17-05_PE_Med_Orca_1-10_2007 55 3" xfId="9228"/>
    <cellStyle name="_17-05_PE_Med_Orca_1-10_2007 55 4" xfId="12480"/>
    <cellStyle name="_17-05_PE_Med_Orca_1-10_2007 55 5" xfId="15732"/>
    <cellStyle name="_17-05_PE_Med_Orca_1-10_2007 55 6" xfId="18984"/>
    <cellStyle name="_17-05_PE_Med_Orca_1-10_2007 55 7" xfId="22229"/>
    <cellStyle name="_17-05_PE_Med_Orca_1-10_2007 56" xfId="806"/>
    <cellStyle name="_17-05_PE_Med_Orca_1-10_2007 56 2" xfId="3720"/>
    <cellStyle name="_17-05_PE_Med_Orca_1-10_2007 56 3" xfId="9229"/>
    <cellStyle name="_17-05_PE_Med_Orca_1-10_2007 56 4" xfId="12481"/>
    <cellStyle name="_17-05_PE_Med_Orca_1-10_2007 56 5" xfId="15733"/>
    <cellStyle name="_17-05_PE_Med_Orca_1-10_2007 56 6" xfId="18985"/>
    <cellStyle name="_17-05_PE_Med_Orca_1-10_2007 56 7" xfId="22230"/>
    <cellStyle name="_17-05_PE_Med_Orca_1-10_2007 57" xfId="807"/>
    <cellStyle name="_17-05_PE_Med_Orca_1-10_2007 57 2" xfId="3721"/>
    <cellStyle name="_17-05_PE_Med_Orca_1-10_2007 57 3" xfId="9230"/>
    <cellStyle name="_17-05_PE_Med_Orca_1-10_2007 57 4" xfId="12482"/>
    <cellStyle name="_17-05_PE_Med_Orca_1-10_2007 57 5" xfId="15734"/>
    <cellStyle name="_17-05_PE_Med_Orca_1-10_2007 57 6" xfId="18986"/>
    <cellStyle name="_17-05_PE_Med_Orca_1-10_2007 57 7" xfId="22231"/>
    <cellStyle name="_17-05_PE_Med_Orca_1-10_2007 58" xfId="808"/>
    <cellStyle name="_17-05_PE_Med_Orca_1-10_2007 58 2" xfId="3722"/>
    <cellStyle name="_17-05_PE_Med_Orca_1-10_2007 58 3" xfId="9231"/>
    <cellStyle name="_17-05_PE_Med_Orca_1-10_2007 58 4" xfId="12483"/>
    <cellStyle name="_17-05_PE_Med_Orca_1-10_2007 58 5" xfId="15735"/>
    <cellStyle name="_17-05_PE_Med_Orca_1-10_2007 58 6" xfId="18987"/>
    <cellStyle name="_17-05_PE_Med_Orca_1-10_2007 58 7" xfId="22232"/>
    <cellStyle name="_17-05_PE_Med_Orca_1-10_2007 59" xfId="809"/>
    <cellStyle name="_17-05_PE_Med_Orca_1-10_2007 59 2" xfId="3723"/>
    <cellStyle name="_17-05_PE_Med_Orca_1-10_2007 59 3" xfId="9232"/>
    <cellStyle name="_17-05_PE_Med_Orca_1-10_2007 59 4" xfId="12484"/>
    <cellStyle name="_17-05_PE_Med_Orca_1-10_2007 59 5" xfId="15736"/>
    <cellStyle name="_17-05_PE_Med_Orca_1-10_2007 59 6" xfId="18988"/>
    <cellStyle name="_17-05_PE_Med_Orca_1-10_2007 59 7" xfId="22233"/>
    <cellStyle name="_17-05_PE_Med_Orca_1-10_2007 6" xfId="55"/>
    <cellStyle name="_17-05_PE_Med_Orca_1-10_2007 6 10" xfId="810"/>
    <cellStyle name="_17-05_PE_Med_Orca_1-10_2007 6 10 2" xfId="3724"/>
    <cellStyle name="_17-05_PE_Med_Orca_1-10_2007 6 10 3" xfId="9234"/>
    <cellStyle name="_17-05_PE_Med_Orca_1-10_2007 6 10 4" xfId="12486"/>
    <cellStyle name="_17-05_PE_Med_Orca_1-10_2007 6 10 5" xfId="15738"/>
    <cellStyle name="_17-05_PE_Med_Orca_1-10_2007 6 10 6" xfId="18990"/>
    <cellStyle name="_17-05_PE_Med_Orca_1-10_2007 6 10 7" xfId="22235"/>
    <cellStyle name="_17-05_PE_Med_Orca_1-10_2007 6 11" xfId="811"/>
    <cellStyle name="_17-05_PE_Med_Orca_1-10_2007 6 11 2" xfId="3725"/>
    <cellStyle name="_17-05_PE_Med_Orca_1-10_2007 6 11 3" xfId="9235"/>
    <cellStyle name="_17-05_PE_Med_Orca_1-10_2007 6 11 4" xfId="12487"/>
    <cellStyle name="_17-05_PE_Med_Orca_1-10_2007 6 11 5" xfId="15739"/>
    <cellStyle name="_17-05_PE_Med_Orca_1-10_2007 6 11 6" xfId="18991"/>
    <cellStyle name="_17-05_PE_Med_Orca_1-10_2007 6 11 7" xfId="22236"/>
    <cellStyle name="_17-05_PE_Med_Orca_1-10_2007 6 12" xfId="812"/>
    <cellStyle name="_17-05_PE_Med_Orca_1-10_2007 6 12 2" xfId="3726"/>
    <cellStyle name="_17-05_PE_Med_Orca_1-10_2007 6 12 3" xfId="9236"/>
    <cellStyle name="_17-05_PE_Med_Orca_1-10_2007 6 12 4" xfId="12488"/>
    <cellStyle name="_17-05_PE_Med_Orca_1-10_2007 6 12 5" xfId="15740"/>
    <cellStyle name="_17-05_PE_Med_Orca_1-10_2007 6 12 6" xfId="18992"/>
    <cellStyle name="_17-05_PE_Med_Orca_1-10_2007 6 12 7" xfId="22237"/>
    <cellStyle name="_17-05_PE_Med_Orca_1-10_2007 6 13" xfId="813"/>
    <cellStyle name="_17-05_PE_Med_Orca_1-10_2007 6 13 2" xfId="3727"/>
    <cellStyle name="_17-05_PE_Med_Orca_1-10_2007 6 13 3" xfId="9237"/>
    <cellStyle name="_17-05_PE_Med_Orca_1-10_2007 6 13 4" xfId="12489"/>
    <cellStyle name="_17-05_PE_Med_Orca_1-10_2007 6 13 5" xfId="15741"/>
    <cellStyle name="_17-05_PE_Med_Orca_1-10_2007 6 13 6" xfId="18993"/>
    <cellStyle name="_17-05_PE_Med_Orca_1-10_2007 6 13 7" xfId="22238"/>
    <cellStyle name="_17-05_PE_Med_Orca_1-10_2007 6 14" xfId="814"/>
    <cellStyle name="_17-05_PE_Med_Orca_1-10_2007 6 14 2" xfId="3728"/>
    <cellStyle name="_17-05_PE_Med_Orca_1-10_2007 6 14 3" xfId="9238"/>
    <cellStyle name="_17-05_PE_Med_Orca_1-10_2007 6 14 4" xfId="12490"/>
    <cellStyle name="_17-05_PE_Med_Orca_1-10_2007 6 14 5" xfId="15742"/>
    <cellStyle name="_17-05_PE_Med_Orca_1-10_2007 6 14 6" xfId="18994"/>
    <cellStyle name="_17-05_PE_Med_Orca_1-10_2007 6 14 7" xfId="22239"/>
    <cellStyle name="_17-05_PE_Med_Orca_1-10_2007 6 15" xfId="815"/>
    <cellStyle name="_17-05_PE_Med_Orca_1-10_2007 6 15 2" xfId="3729"/>
    <cellStyle name="_17-05_PE_Med_Orca_1-10_2007 6 15 3" xfId="9239"/>
    <cellStyle name="_17-05_PE_Med_Orca_1-10_2007 6 15 4" xfId="12491"/>
    <cellStyle name="_17-05_PE_Med_Orca_1-10_2007 6 15 5" xfId="15743"/>
    <cellStyle name="_17-05_PE_Med_Orca_1-10_2007 6 15 6" xfId="18995"/>
    <cellStyle name="_17-05_PE_Med_Orca_1-10_2007 6 15 7" xfId="22240"/>
    <cellStyle name="_17-05_PE_Med_Orca_1-10_2007 6 16" xfId="816"/>
    <cellStyle name="_17-05_PE_Med_Orca_1-10_2007 6 16 2" xfId="3730"/>
    <cellStyle name="_17-05_PE_Med_Orca_1-10_2007 6 16 3" xfId="9240"/>
    <cellStyle name="_17-05_PE_Med_Orca_1-10_2007 6 16 4" xfId="12492"/>
    <cellStyle name="_17-05_PE_Med_Orca_1-10_2007 6 16 5" xfId="15744"/>
    <cellStyle name="_17-05_PE_Med_Orca_1-10_2007 6 16 6" xfId="18996"/>
    <cellStyle name="_17-05_PE_Med_Orca_1-10_2007 6 16 7" xfId="22241"/>
    <cellStyle name="_17-05_PE_Med_Orca_1-10_2007 6 17" xfId="817"/>
    <cellStyle name="_17-05_PE_Med_Orca_1-10_2007 6 17 2" xfId="3731"/>
    <cellStyle name="_17-05_PE_Med_Orca_1-10_2007 6 17 3" xfId="9241"/>
    <cellStyle name="_17-05_PE_Med_Orca_1-10_2007 6 17 4" xfId="12493"/>
    <cellStyle name="_17-05_PE_Med_Orca_1-10_2007 6 17 5" xfId="15745"/>
    <cellStyle name="_17-05_PE_Med_Orca_1-10_2007 6 17 6" xfId="18997"/>
    <cellStyle name="_17-05_PE_Med_Orca_1-10_2007 6 17 7" xfId="22242"/>
    <cellStyle name="_17-05_PE_Med_Orca_1-10_2007 6 18" xfId="818"/>
    <cellStyle name="_17-05_PE_Med_Orca_1-10_2007 6 18 2" xfId="3732"/>
    <cellStyle name="_17-05_PE_Med_Orca_1-10_2007 6 18 3" xfId="9242"/>
    <cellStyle name="_17-05_PE_Med_Orca_1-10_2007 6 18 4" xfId="12494"/>
    <cellStyle name="_17-05_PE_Med_Orca_1-10_2007 6 18 5" xfId="15746"/>
    <cellStyle name="_17-05_PE_Med_Orca_1-10_2007 6 18 6" xfId="18998"/>
    <cellStyle name="_17-05_PE_Med_Orca_1-10_2007 6 18 7" xfId="22243"/>
    <cellStyle name="_17-05_PE_Med_Orca_1-10_2007 6 19" xfId="819"/>
    <cellStyle name="_17-05_PE_Med_Orca_1-10_2007 6 19 2" xfId="3733"/>
    <cellStyle name="_17-05_PE_Med_Orca_1-10_2007 6 19 3" xfId="9243"/>
    <cellStyle name="_17-05_PE_Med_Orca_1-10_2007 6 19 4" xfId="12495"/>
    <cellStyle name="_17-05_PE_Med_Orca_1-10_2007 6 19 5" xfId="15747"/>
    <cellStyle name="_17-05_PE_Med_Orca_1-10_2007 6 19 6" xfId="18999"/>
    <cellStyle name="_17-05_PE_Med_Orca_1-10_2007 6 19 7" xfId="22244"/>
    <cellStyle name="_17-05_PE_Med_Orca_1-10_2007 6 2" xfId="820"/>
    <cellStyle name="_17-05_PE_Med_Orca_1-10_2007 6 2 2" xfId="3734"/>
    <cellStyle name="_17-05_PE_Med_Orca_1-10_2007 6 2 3" xfId="9244"/>
    <cellStyle name="_17-05_PE_Med_Orca_1-10_2007 6 2 4" xfId="12496"/>
    <cellStyle name="_17-05_PE_Med_Orca_1-10_2007 6 2 5" xfId="15748"/>
    <cellStyle name="_17-05_PE_Med_Orca_1-10_2007 6 2 6" xfId="19000"/>
    <cellStyle name="_17-05_PE_Med_Orca_1-10_2007 6 2 7" xfId="22245"/>
    <cellStyle name="_17-05_PE_Med_Orca_1-10_2007 6 20" xfId="821"/>
    <cellStyle name="_17-05_PE_Med_Orca_1-10_2007 6 20 2" xfId="3735"/>
    <cellStyle name="_17-05_PE_Med_Orca_1-10_2007 6 20 3" xfId="9245"/>
    <cellStyle name="_17-05_PE_Med_Orca_1-10_2007 6 20 4" xfId="12497"/>
    <cellStyle name="_17-05_PE_Med_Orca_1-10_2007 6 20 5" xfId="15749"/>
    <cellStyle name="_17-05_PE_Med_Orca_1-10_2007 6 20 6" xfId="19001"/>
    <cellStyle name="_17-05_PE_Med_Orca_1-10_2007 6 20 7" xfId="22246"/>
    <cellStyle name="_17-05_PE_Med_Orca_1-10_2007 6 21" xfId="822"/>
    <cellStyle name="_17-05_PE_Med_Orca_1-10_2007 6 21 2" xfId="3736"/>
    <cellStyle name="_17-05_PE_Med_Orca_1-10_2007 6 21 3" xfId="9246"/>
    <cellStyle name="_17-05_PE_Med_Orca_1-10_2007 6 21 4" xfId="12498"/>
    <cellStyle name="_17-05_PE_Med_Orca_1-10_2007 6 21 5" xfId="15750"/>
    <cellStyle name="_17-05_PE_Med_Orca_1-10_2007 6 21 6" xfId="19002"/>
    <cellStyle name="_17-05_PE_Med_Orca_1-10_2007 6 21 7" xfId="22247"/>
    <cellStyle name="_17-05_PE_Med_Orca_1-10_2007 6 22" xfId="823"/>
    <cellStyle name="_17-05_PE_Med_Orca_1-10_2007 6 22 2" xfId="3737"/>
    <cellStyle name="_17-05_PE_Med_Orca_1-10_2007 6 22 3" xfId="9247"/>
    <cellStyle name="_17-05_PE_Med_Orca_1-10_2007 6 22 4" xfId="12499"/>
    <cellStyle name="_17-05_PE_Med_Orca_1-10_2007 6 22 5" xfId="15751"/>
    <cellStyle name="_17-05_PE_Med_Orca_1-10_2007 6 22 6" xfId="19003"/>
    <cellStyle name="_17-05_PE_Med_Orca_1-10_2007 6 22 7" xfId="22248"/>
    <cellStyle name="_17-05_PE_Med_Orca_1-10_2007 6 23" xfId="824"/>
    <cellStyle name="_17-05_PE_Med_Orca_1-10_2007 6 23 2" xfId="3738"/>
    <cellStyle name="_17-05_PE_Med_Orca_1-10_2007 6 23 3" xfId="9248"/>
    <cellStyle name="_17-05_PE_Med_Orca_1-10_2007 6 23 4" xfId="12500"/>
    <cellStyle name="_17-05_PE_Med_Orca_1-10_2007 6 23 5" xfId="15752"/>
    <cellStyle name="_17-05_PE_Med_Orca_1-10_2007 6 23 6" xfId="19004"/>
    <cellStyle name="_17-05_PE_Med_Orca_1-10_2007 6 23 7" xfId="22249"/>
    <cellStyle name="_17-05_PE_Med_Orca_1-10_2007 6 24" xfId="825"/>
    <cellStyle name="_17-05_PE_Med_Orca_1-10_2007 6 24 2" xfId="3739"/>
    <cellStyle name="_17-05_PE_Med_Orca_1-10_2007 6 24 3" xfId="9249"/>
    <cellStyle name="_17-05_PE_Med_Orca_1-10_2007 6 24 4" xfId="12501"/>
    <cellStyle name="_17-05_PE_Med_Orca_1-10_2007 6 24 5" xfId="15753"/>
    <cellStyle name="_17-05_PE_Med_Orca_1-10_2007 6 24 6" xfId="19005"/>
    <cellStyle name="_17-05_PE_Med_Orca_1-10_2007 6 24 7" xfId="22250"/>
    <cellStyle name="_17-05_PE_Med_Orca_1-10_2007 6 25" xfId="3029"/>
    <cellStyle name="_17-05_PE_Med_Orca_1-10_2007 6 26" xfId="9233"/>
    <cellStyle name="_17-05_PE_Med_Orca_1-10_2007 6 27" xfId="12485"/>
    <cellStyle name="_17-05_PE_Med_Orca_1-10_2007 6 28" xfId="15737"/>
    <cellStyle name="_17-05_PE_Med_Orca_1-10_2007 6 29" xfId="18989"/>
    <cellStyle name="_17-05_PE_Med_Orca_1-10_2007 6 3" xfId="826"/>
    <cellStyle name="_17-05_PE_Med_Orca_1-10_2007 6 3 2" xfId="3740"/>
    <cellStyle name="_17-05_PE_Med_Orca_1-10_2007 6 3 3" xfId="9250"/>
    <cellStyle name="_17-05_PE_Med_Orca_1-10_2007 6 3 4" xfId="12502"/>
    <cellStyle name="_17-05_PE_Med_Orca_1-10_2007 6 3 5" xfId="15754"/>
    <cellStyle name="_17-05_PE_Med_Orca_1-10_2007 6 3 6" xfId="19006"/>
    <cellStyle name="_17-05_PE_Med_Orca_1-10_2007 6 3 7" xfId="22251"/>
    <cellStyle name="_17-05_PE_Med_Orca_1-10_2007 6 30" xfId="22234"/>
    <cellStyle name="_17-05_PE_Med_Orca_1-10_2007 6 4" xfId="827"/>
    <cellStyle name="_17-05_PE_Med_Orca_1-10_2007 6 4 2" xfId="3741"/>
    <cellStyle name="_17-05_PE_Med_Orca_1-10_2007 6 4 3" xfId="9251"/>
    <cellStyle name="_17-05_PE_Med_Orca_1-10_2007 6 4 4" xfId="12503"/>
    <cellStyle name="_17-05_PE_Med_Orca_1-10_2007 6 4 5" xfId="15755"/>
    <cellStyle name="_17-05_PE_Med_Orca_1-10_2007 6 4 6" xfId="19007"/>
    <cellStyle name="_17-05_PE_Med_Orca_1-10_2007 6 4 7" xfId="22252"/>
    <cellStyle name="_17-05_PE_Med_Orca_1-10_2007 6 5" xfId="828"/>
    <cellStyle name="_17-05_PE_Med_Orca_1-10_2007 6 5 2" xfId="3742"/>
    <cellStyle name="_17-05_PE_Med_Orca_1-10_2007 6 5 3" xfId="9252"/>
    <cellStyle name="_17-05_PE_Med_Orca_1-10_2007 6 5 4" xfId="12504"/>
    <cellStyle name="_17-05_PE_Med_Orca_1-10_2007 6 5 5" xfId="15756"/>
    <cellStyle name="_17-05_PE_Med_Orca_1-10_2007 6 5 6" xfId="19008"/>
    <cellStyle name="_17-05_PE_Med_Orca_1-10_2007 6 5 7" xfId="22253"/>
    <cellStyle name="_17-05_PE_Med_Orca_1-10_2007 6 6" xfId="829"/>
    <cellStyle name="_17-05_PE_Med_Orca_1-10_2007 6 6 2" xfId="3743"/>
    <cellStyle name="_17-05_PE_Med_Orca_1-10_2007 6 6 3" xfId="9253"/>
    <cellStyle name="_17-05_PE_Med_Orca_1-10_2007 6 6 4" xfId="12505"/>
    <cellStyle name="_17-05_PE_Med_Orca_1-10_2007 6 6 5" xfId="15757"/>
    <cellStyle name="_17-05_PE_Med_Orca_1-10_2007 6 6 6" xfId="19009"/>
    <cellStyle name="_17-05_PE_Med_Orca_1-10_2007 6 6 7" xfId="22254"/>
    <cellStyle name="_17-05_PE_Med_Orca_1-10_2007 6 7" xfId="830"/>
    <cellStyle name="_17-05_PE_Med_Orca_1-10_2007 6 7 2" xfId="3744"/>
    <cellStyle name="_17-05_PE_Med_Orca_1-10_2007 6 7 3" xfId="9254"/>
    <cellStyle name="_17-05_PE_Med_Orca_1-10_2007 6 7 4" xfId="12506"/>
    <cellStyle name="_17-05_PE_Med_Orca_1-10_2007 6 7 5" xfId="15758"/>
    <cellStyle name="_17-05_PE_Med_Orca_1-10_2007 6 7 6" xfId="19010"/>
    <cellStyle name="_17-05_PE_Med_Orca_1-10_2007 6 7 7" xfId="22255"/>
    <cellStyle name="_17-05_PE_Med_Orca_1-10_2007 6 8" xfId="831"/>
    <cellStyle name="_17-05_PE_Med_Orca_1-10_2007 6 8 2" xfId="3745"/>
    <cellStyle name="_17-05_PE_Med_Orca_1-10_2007 6 8 3" xfId="9255"/>
    <cellStyle name="_17-05_PE_Med_Orca_1-10_2007 6 8 4" xfId="12507"/>
    <cellStyle name="_17-05_PE_Med_Orca_1-10_2007 6 8 5" xfId="15759"/>
    <cellStyle name="_17-05_PE_Med_Orca_1-10_2007 6 8 6" xfId="19011"/>
    <cellStyle name="_17-05_PE_Med_Orca_1-10_2007 6 8 7" xfId="22256"/>
    <cellStyle name="_17-05_PE_Med_Orca_1-10_2007 6 9" xfId="832"/>
    <cellStyle name="_17-05_PE_Med_Orca_1-10_2007 6 9 2" xfId="3746"/>
    <cellStyle name="_17-05_PE_Med_Orca_1-10_2007 6 9 3" xfId="9256"/>
    <cellStyle name="_17-05_PE_Med_Orca_1-10_2007 6 9 4" xfId="12508"/>
    <cellStyle name="_17-05_PE_Med_Orca_1-10_2007 6 9 5" xfId="15760"/>
    <cellStyle name="_17-05_PE_Med_Orca_1-10_2007 6 9 6" xfId="19012"/>
    <cellStyle name="_17-05_PE_Med_Orca_1-10_2007 6 9 7" xfId="22257"/>
    <cellStyle name="_17-05_PE_Med_Orca_1-10_2007 6_16-09_PE_V2_ARQ_M-O_28-01-11" xfId="6276"/>
    <cellStyle name="_17-05_PE_Med_Orca_1-10_2007 6_ARTICULADO" xfId="6015"/>
    <cellStyle name="_17-05_PE_Med_Orca_1-10_2007 6_ARTICULADO 2" xfId="9257"/>
    <cellStyle name="_17-05_PE_Med_Orca_1-10_2007 6_ARTICULADO 3" xfId="12509"/>
    <cellStyle name="_17-05_PE_Med_Orca_1-10_2007 6_ARTICULADO 4" xfId="15761"/>
    <cellStyle name="_17-05_PE_Med_Orca_1-10_2007 6_ARTICULADO 5" xfId="19013"/>
    <cellStyle name="_17-05_PE_Med_Orca_1-10_2007 6_ARTICULADO 6" xfId="22258"/>
    <cellStyle name="_17-05_PE_Med_Orca_1-10_2007 60" xfId="833"/>
    <cellStyle name="_17-05_PE_Med_Orca_1-10_2007 60 2" xfId="3747"/>
    <cellStyle name="_17-05_PE_Med_Orca_1-10_2007 60 3" xfId="9258"/>
    <cellStyle name="_17-05_PE_Med_Orca_1-10_2007 60 4" xfId="12510"/>
    <cellStyle name="_17-05_PE_Med_Orca_1-10_2007 60 5" xfId="15762"/>
    <cellStyle name="_17-05_PE_Med_Orca_1-10_2007 60 6" xfId="19014"/>
    <cellStyle name="_17-05_PE_Med_Orca_1-10_2007 60 7" xfId="22259"/>
    <cellStyle name="_17-05_PE_Med_Orca_1-10_2007 61" xfId="834"/>
    <cellStyle name="_17-05_PE_Med_Orca_1-10_2007 61 2" xfId="3748"/>
    <cellStyle name="_17-05_PE_Med_Orca_1-10_2007 61 3" xfId="9259"/>
    <cellStyle name="_17-05_PE_Med_Orca_1-10_2007 61 4" xfId="12511"/>
    <cellStyle name="_17-05_PE_Med_Orca_1-10_2007 61 5" xfId="15763"/>
    <cellStyle name="_17-05_PE_Med_Orca_1-10_2007 61 6" xfId="19015"/>
    <cellStyle name="_17-05_PE_Med_Orca_1-10_2007 61 7" xfId="22260"/>
    <cellStyle name="_17-05_PE_Med_Orca_1-10_2007 62" xfId="835"/>
    <cellStyle name="_17-05_PE_Med_Orca_1-10_2007 62 2" xfId="3749"/>
    <cellStyle name="_17-05_PE_Med_Orca_1-10_2007 62 3" xfId="9260"/>
    <cellStyle name="_17-05_PE_Med_Orca_1-10_2007 62 4" xfId="12512"/>
    <cellStyle name="_17-05_PE_Med_Orca_1-10_2007 62 5" xfId="15764"/>
    <cellStyle name="_17-05_PE_Med_Orca_1-10_2007 62 6" xfId="19016"/>
    <cellStyle name="_17-05_PE_Med_Orca_1-10_2007 62 7" xfId="22261"/>
    <cellStyle name="_17-05_PE_Med_Orca_1-10_2007 63" xfId="836"/>
    <cellStyle name="_17-05_PE_Med_Orca_1-10_2007 63 2" xfId="3750"/>
    <cellStyle name="_17-05_PE_Med_Orca_1-10_2007 63 3" xfId="9261"/>
    <cellStyle name="_17-05_PE_Med_Orca_1-10_2007 63 4" xfId="12513"/>
    <cellStyle name="_17-05_PE_Med_Orca_1-10_2007 63 5" xfId="15765"/>
    <cellStyle name="_17-05_PE_Med_Orca_1-10_2007 63 6" xfId="19017"/>
    <cellStyle name="_17-05_PE_Med_Orca_1-10_2007 63 7" xfId="22262"/>
    <cellStyle name="_17-05_PE_Med_Orca_1-10_2007 64" xfId="837"/>
    <cellStyle name="_17-05_PE_Med_Orca_1-10_2007 64 2" xfId="3751"/>
    <cellStyle name="_17-05_PE_Med_Orca_1-10_2007 64 3" xfId="9262"/>
    <cellStyle name="_17-05_PE_Med_Orca_1-10_2007 64 4" xfId="12514"/>
    <cellStyle name="_17-05_PE_Med_Orca_1-10_2007 64 5" xfId="15766"/>
    <cellStyle name="_17-05_PE_Med_Orca_1-10_2007 64 6" xfId="19018"/>
    <cellStyle name="_17-05_PE_Med_Orca_1-10_2007 64 7" xfId="22263"/>
    <cellStyle name="_17-05_PE_Med_Orca_1-10_2007 65" xfId="838"/>
    <cellStyle name="_17-05_PE_Med_Orca_1-10_2007 65 2" xfId="3752"/>
    <cellStyle name="_17-05_PE_Med_Orca_1-10_2007 65 3" xfId="9263"/>
    <cellStyle name="_17-05_PE_Med_Orca_1-10_2007 65 4" xfId="12515"/>
    <cellStyle name="_17-05_PE_Med_Orca_1-10_2007 65 5" xfId="15767"/>
    <cellStyle name="_17-05_PE_Med_Orca_1-10_2007 65 6" xfId="19019"/>
    <cellStyle name="_17-05_PE_Med_Orca_1-10_2007 65 7" xfId="22264"/>
    <cellStyle name="_17-05_PE_Med_Orca_1-10_2007 66" xfId="839"/>
    <cellStyle name="_17-05_PE_Med_Orca_1-10_2007 66 2" xfId="3753"/>
    <cellStyle name="_17-05_PE_Med_Orca_1-10_2007 66 3" xfId="9264"/>
    <cellStyle name="_17-05_PE_Med_Orca_1-10_2007 66 4" xfId="12516"/>
    <cellStyle name="_17-05_PE_Med_Orca_1-10_2007 66 5" xfId="15768"/>
    <cellStyle name="_17-05_PE_Med_Orca_1-10_2007 66 6" xfId="19020"/>
    <cellStyle name="_17-05_PE_Med_Orca_1-10_2007 66 7" xfId="22265"/>
    <cellStyle name="_17-05_PE_Med_Orca_1-10_2007 67" xfId="840"/>
    <cellStyle name="_17-05_PE_Med_Orca_1-10_2007 67 2" xfId="3754"/>
    <cellStyle name="_17-05_PE_Med_Orca_1-10_2007 67 3" xfId="9265"/>
    <cellStyle name="_17-05_PE_Med_Orca_1-10_2007 67 4" xfId="12517"/>
    <cellStyle name="_17-05_PE_Med_Orca_1-10_2007 67 5" xfId="15769"/>
    <cellStyle name="_17-05_PE_Med_Orca_1-10_2007 67 6" xfId="19021"/>
    <cellStyle name="_17-05_PE_Med_Orca_1-10_2007 67 7" xfId="22266"/>
    <cellStyle name="_17-05_PE_Med_Orca_1-10_2007 68" xfId="841"/>
    <cellStyle name="_17-05_PE_Med_Orca_1-10_2007 68 2" xfId="3755"/>
    <cellStyle name="_17-05_PE_Med_Orca_1-10_2007 68 3" xfId="9266"/>
    <cellStyle name="_17-05_PE_Med_Orca_1-10_2007 68 4" xfId="12518"/>
    <cellStyle name="_17-05_PE_Med_Orca_1-10_2007 68 5" xfId="15770"/>
    <cellStyle name="_17-05_PE_Med_Orca_1-10_2007 68 6" xfId="19022"/>
    <cellStyle name="_17-05_PE_Med_Orca_1-10_2007 68 7" xfId="22267"/>
    <cellStyle name="_17-05_PE_Med_Orca_1-10_2007 69" xfId="7249"/>
    <cellStyle name="_17-05_PE_Med_Orca_1-10_2007 7" xfId="56"/>
    <cellStyle name="_17-05_PE_Med_Orca_1-10_2007 7 10" xfId="842"/>
    <cellStyle name="_17-05_PE_Med_Orca_1-10_2007 7 10 2" xfId="3756"/>
    <cellStyle name="_17-05_PE_Med_Orca_1-10_2007 7 10 3" xfId="9268"/>
    <cellStyle name="_17-05_PE_Med_Orca_1-10_2007 7 10 4" xfId="12520"/>
    <cellStyle name="_17-05_PE_Med_Orca_1-10_2007 7 10 5" xfId="15772"/>
    <cellStyle name="_17-05_PE_Med_Orca_1-10_2007 7 10 6" xfId="19024"/>
    <cellStyle name="_17-05_PE_Med_Orca_1-10_2007 7 10 7" xfId="22269"/>
    <cellStyle name="_17-05_PE_Med_Orca_1-10_2007 7 11" xfId="843"/>
    <cellStyle name="_17-05_PE_Med_Orca_1-10_2007 7 11 2" xfId="3757"/>
    <cellStyle name="_17-05_PE_Med_Orca_1-10_2007 7 11 3" xfId="9269"/>
    <cellStyle name="_17-05_PE_Med_Orca_1-10_2007 7 11 4" xfId="12521"/>
    <cellStyle name="_17-05_PE_Med_Orca_1-10_2007 7 11 5" xfId="15773"/>
    <cellStyle name="_17-05_PE_Med_Orca_1-10_2007 7 11 6" xfId="19025"/>
    <cellStyle name="_17-05_PE_Med_Orca_1-10_2007 7 11 7" xfId="22270"/>
    <cellStyle name="_17-05_PE_Med_Orca_1-10_2007 7 12" xfId="844"/>
    <cellStyle name="_17-05_PE_Med_Orca_1-10_2007 7 12 2" xfId="3758"/>
    <cellStyle name="_17-05_PE_Med_Orca_1-10_2007 7 12 3" xfId="9270"/>
    <cellStyle name="_17-05_PE_Med_Orca_1-10_2007 7 12 4" xfId="12522"/>
    <cellStyle name="_17-05_PE_Med_Orca_1-10_2007 7 12 5" xfId="15774"/>
    <cellStyle name="_17-05_PE_Med_Orca_1-10_2007 7 12 6" xfId="19026"/>
    <cellStyle name="_17-05_PE_Med_Orca_1-10_2007 7 12 7" xfId="22271"/>
    <cellStyle name="_17-05_PE_Med_Orca_1-10_2007 7 13" xfId="845"/>
    <cellStyle name="_17-05_PE_Med_Orca_1-10_2007 7 13 2" xfId="3759"/>
    <cellStyle name="_17-05_PE_Med_Orca_1-10_2007 7 13 3" xfId="9271"/>
    <cellStyle name="_17-05_PE_Med_Orca_1-10_2007 7 13 4" xfId="12523"/>
    <cellStyle name="_17-05_PE_Med_Orca_1-10_2007 7 13 5" xfId="15775"/>
    <cellStyle name="_17-05_PE_Med_Orca_1-10_2007 7 13 6" xfId="19027"/>
    <cellStyle name="_17-05_PE_Med_Orca_1-10_2007 7 13 7" xfId="22272"/>
    <cellStyle name="_17-05_PE_Med_Orca_1-10_2007 7 14" xfId="846"/>
    <cellStyle name="_17-05_PE_Med_Orca_1-10_2007 7 14 2" xfId="3760"/>
    <cellStyle name="_17-05_PE_Med_Orca_1-10_2007 7 14 3" xfId="9272"/>
    <cellStyle name="_17-05_PE_Med_Orca_1-10_2007 7 14 4" xfId="12524"/>
    <cellStyle name="_17-05_PE_Med_Orca_1-10_2007 7 14 5" xfId="15776"/>
    <cellStyle name="_17-05_PE_Med_Orca_1-10_2007 7 14 6" xfId="19028"/>
    <cellStyle name="_17-05_PE_Med_Orca_1-10_2007 7 14 7" xfId="22273"/>
    <cellStyle name="_17-05_PE_Med_Orca_1-10_2007 7 15" xfId="847"/>
    <cellStyle name="_17-05_PE_Med_Orca_1-10_2007 7 15 2" xfId="3761"/>
    <cellStyle name="_17-05_PE_Med_Orca_1-10_2007 7 15 3" xfId="9273"/>
    <cellStyle name="_17-05_PE_Med_Orca_1-10_2007 7 15 4" xfId="12525"/>
    <cellStyle name="_17-05_PE_Med_Orca_1-10_2007 7 15 5" xfId="15777"/>
    <cellStyle name="_17-05_PE_Med_Orca_1-10_2007 7 15 6" xfId="19029"/>
    <cellStyle name="_17-05_PE_Med_Orca_1-10_2007 7 15 7" xfId="22274"/>
    <cellStyle name="_17-05_PE_Med_Orca_1-10_2007 7 16" xfId="848"/>
    <cellStyle name="_17-05_PE_Med_Orca_1-10_2007 7 16 2" xfId="3762"/>
    <cellStyle name="_17-05_PE_Med_Orca_1-10_2007 7 16 3" xfId="9274"/>
    <cellStyle name="_17-05_PE_Med_Orca_1-10_2007 7 16 4" xfId="12526"/>
    <cellStyle name="_17-05_PE_Med_Orca_1-10_2007 7 16 5" xfId="15778"/>
    <cellStyle name="_17-05_PE_Med_Orca_1-10_2007 7 16 6" xfId="19030"/>
    <cellStyle name="_17-05_PE_Med_Orca_1-10_2007 7 16 7" xfId="22275"/>
    <cellStyle name="_17-05_PE_Med_Orca_1-10_2007 7 17" xfId="849"/>
    <cellStyle name="_17-05_PE_Med_Orca_1-10_2007 7 17 2" xfId="3763"/>
    <cellStyle name="_17-05_PE_Med_Orca_1-10_2007 7 17 3" xfId="9275"/>
    <cellStyle name="_17-05_PE_Med_Orca_1-10_2007 7 17 4" xfId="12527"/>
    <cellStyle name="_17-05_PE_Med_Orca_1-10_2007 7 17 5" xfId="15779"/>
    <cellStyle name="_17-05_PE_Med_Orca_1-10_2007 7 17 6" xfId="19031"/>
    <cellStyle name="_17-05_PE_Med_Orca_1-10_2007 7 17 7" xfId="22276"/>
    <cellStyle name="_17-05_PE_Med_Orca_1-10_2007 7 18" xfId="850"/>
    <cellStyle name="_17-05_PE_Med_Orca_1-10_2007 7 18 2" xfId="3764"/>
    <cellStyle name="_17-05_PE_Med_Orca_1-10_2007 7 18 3" xfId="9276"/>
    <cellStyle name="_17-05_PE_Med_Orca_1-10_2007 7 18 4" xfId="12528"/>
    <cellStyle name="_17-05_PE_Med_Orca_1-10_2007 7 18 5" xfId="15780"/>
    <cellStyle name="_17-05_PE_Med_Orca_1-10_2007 7 18 6" xfId="19032"/>
    <cellStyle name="_17-05_PE_Med_Orca_1-10_2007 7 18 7" xfId="22277"/>
    <cellStyle name="_17-05_PE_Med_Orca_1-10_2007 7 19" xfId="851"/>
    <cellStyle name="_17-05_PE_Med_Orca_1-10_2007 7 19 2" xfId="3765"/>
    <cellStyle name="_17-05_PE_Med_Orca_1-10_2007 7 19 3" xfId="9277"/>
    <cellStyle name="_17-05_PE_Med_Orca_1-10_2007 7 19 4" xfId="12529"/>
    <cellStyle name="_17-05_PE_Med_Orca_1-10_2007 7 19 5" xfId="15781"/>
    <cellStyle name="_17-05_PE_Med_Orca_1-10_2007 7 19 6" xfId="19033"/>
    <cellStyle name="_17-05_PE_Med_Orca_1-10_2007 7 19 7" xfId="22278"/>
    <cellStyle name="_17-05_PE_Med_Orca_1-10_2007 7 2" xfId="852"/>
    <cellStyle name="_17-05_PE_Med_Orca_1-10_2007 7 2 2" xfId="3766"/>
    <cellStyle name="_17-05_PE_Med_Orca_1-10_2007 7 2 3" xfId="9278"/>
    <cellStyle name="_17-05_PE_Med_Orca_1-10_2007 7 2 4" xfId="12530"/>
    <cellStyle name="_17-05_PE_Med_Orca_1-10_2007 7 2 5" xfId="15782"/>
    <cellStyle name="_17-05_PE_Med_Orca_1-10_2007 7 2 6" xfId="19034"/>
    <cellStyle name="_17-05_PE_Med_Orca_1-10_2007 7 2 7" xfId="22279"/>
    <cellStyle name="_17-05_PE_Med_Orca_1-10_2007 7 20" xfId="853"/>
    <cellStyle name="_17-05_PE_Med_Orca_1-10_2007 7 20 2" xfId="3767"/>
    <cellStyle name="_17-05_PE_Med_Orca_1-10_2007 7 20 3" xfId="9279"/>
    <cellStyle name="_17-05_PE_Med_Orca_1-10_2007 7 20 4" xfId="12531"/>
    <cellStyle name="_17-05_PE_Med_Orca_1-10_2007 7 20 5" xfId="15783"/>
    <cellStyle name="_17-05_PE_Med_Orca_1-10_2007 7 20 6" xfId="19035"/>
    <cellStyle name="_17-05_PE_Med_Orca_1-10_2007 7 20 7" xfId="22280"/>
    <cellStyle name="_17-05_PE_Med_Orca_1-10_2007 7 21" xfId="854"/>
    <cellStyle name="_17-05_PE_Med_Orca_1-10_2007 7 21 2" xfId="3768"/>
    <cellStyle name="_17-05_PE_Med_Orca_1-10_2007 7 21 3" xfId="9280"/>
    <cellStyle name="_17-05_PE_Med_Orca_1-10_2007 7 21 4" xfId="12532"/>
    <cellStyle name="_17-05_PE_Med_Orca_1-10_2007 7 21 5" xfId="15784"/>
    <cellStyle name="_17-05_PE_Med_Orca_1-10_2007 7 21 6" xfId="19036"/>
    <cellStyle name="_17-05_PE_Med_Orca_1-10_2007 7 21 7" xfId="22281"/>
    <cellStyle name="_17-05_PE_Med_Orca_1-10_2007 7 22" xfId="855"/>
    <cellStyle name="_17-05_PE_Med_Orca_1-10_2007 7 22 2" xfId="3769"/>
    <cellStyle name="_17-05_PE_Med_Orca_1-10_2007 7 22 3" xfId="9281"/>
    <cellStyle name="_17-05_PE_Med_Orca_1-10_2007 7 22 4" xfId="12533"/>
    <cellStyle name="_17-05_PE_Med_Orca_1-10_2007 7 22 5" xfId="15785"/>
    <cellStyle name="_17-05_PE_Med_Orca_1-10_2007 7 22 6" xfId="19037"/>
    <cellStyle name="_17-05_PE_Med_Orca_1-10_2007 7 22 7" xfId="22282"/>
    <cellStyle name="_17-05_PE_Med_Orca_1-10_2007 7 23" xfId="856"/>
    <cellStyle name="_17-05_PE_Med_Orca_1-10_2007 7 23 2" xfId="3770"/>
    <cellStyle name="_17-05_PE_Med_Orca_1-10_2007 7 23 3" xfId="9282"/>
    <cellStyle name="_17-05_PE_Med_Orca_1-10_2007 7 23 4" xfId="12534"/>
    <cellStyle name="_17-05_PE_Med_Orca_1-10_2007 7 23 5" xfId="15786"/>
    <cellStyle name="_17-05_PE_Med_Orca_1-10_2007 7 23 6" xfId="19038"/>
    <cellStyle name="_17-05_PE_Med_Orca_1-10_2007 7 23 7" xfId="22283"/>
    <cellStyle name="_17-05_PE_Med_Orca_1-10_2007 7 24" xfId="857"/>
    <cellStyle name="_17-05_PE_Med_Orca_1-10_2007 7 24 2" xfId="3771"/>
    <cellStyle name="_17-05_PE_Med_Orca_1-10_2007 7 24 3" xfId="9283"/>
    <cellStyle name="_17-05_PE_Med_Orca_1-10_2007 7 24 4" xfId="12535"/>
    <cellStyle name="_17-05_PE_Med_Orca_1-10_2007 7 24 5" xfId="15787"/>
    <cellStyle name="_17-05_PE_Med_Orca_1-10_2007 7 24 6" xfId="19039"/>
    <cellStyle name="_17-05_PE_Med_Orca_1-10_2007 7 24 7" xfId="22284"/>
    <cellStyle name="_17-05_PE_Med_Orca_1-10_2007 7 25" xfId="3030"/>
    <cellStyle name="_17-05_PE_Med_Orca_1-10_2007 7 26" xfId="9267"/>
    <cellStyle name="_17-05_PE_Med_Orca_1-10_2007 7 27" xfId="12519"/>
    <cellStyle name="_17-05_PE_Med_Orca_1-10_2007 7 28" xfId="15771"/>
    <cellStyle name="_17-05_PE_Med_Orca_1-10_2007 7 29" xfId="19023"/>
    <cellStyle name="_17-05_PE_Med_Orca_1-10_2007 7 3" xfId="858"/>
    <cellStyle name="_17-05_PE_Med_Orca_1-10_2007 7 3 2" xfId="3772"/>
    <cellStyle name="_17-05_PE_Med_Orca_1-10_2007 7 3 3" xfId="9284"/>
    <cellStyle name="_17-05_PE_Med_Orca_1-10_2007 7 3 4" xfId="12536"/>
    <cellStyle name="_17-05_PE_Med_Orca_1-10_2007 7 3 5" xfId="15788"/>
    <cellStyle name="_17-05_PE_Med_Orca_1-10_2007 7 3 6" xfId="19040"/>
    <cellStyle name="_17-05_PE_Med_Orca_1-10_2007 7 3 7" xfId="22285"/>
    <cellStyle name="_17-05_PE_Med_Orca_1-10_2007 7 30" xfId="22268"/>
    <cellStyle name="_17-05_PE_Med_Orca_1-10_2007 7 4" xfId="859"/>
    <cellStyle name="_17-05_PE_Med_Orca_1-10_2007 7 4 2" xfId="3773"/>
    <cellStyle name="_17-05_PE_Med_Orca_1-10_2007 7 4 3" xfId="9285"/>
    <cellStyle name="_17-05_PE_Med_Orca_1-10_2007 7 4 4" xfId="12537"/>
    <cellStyle name="_17-05_PE_Med_Orca_1-10_2007 7 4 5" xfId="15789"/>
    <cellStyle name="_17-05_PE_Med_Orca_1-10_2007 7 4 6" xfId="19041"/>
    <cellStyle name="_17-05_PE_Med_Orca_1-10_2007 7 4 7" xfId="22286"/>
    <cellStyle name="_17-05_PE_Med_Orca_1-10_2007 7 5" xfId="860"/>
    <cellStyle name="_17-05_PE_Med_Orca_1-10_2007 7 5 2" xfId="3774"/>
    <cellStyle name="_17-05_PE_Med_Orca_1-10_2007 7 5 3" xfId="9286"/>
    <cellStyle name="_17-05_PE_Med_Orca_1-10_2007 7 5 4" xfId="12538"/>
    <cellStyle name="_17-05_PE_Med_Orca_1-10_2007 7 5 5" xfId="15790"/>
    <cellStyle name="_17-05_PE_Med_Orca_1-10_2007 7 5 6" xfId="19042"/>
    <cellStyle name="_17-05_PE_Med_Orca_1-10_2007 7 5 7" xfId="22287"/>
    <cellStyle name="_17-05_PE_Med_Orca_1-10_2007 7 6" xfId="861"/>
    <cellStyle name="_17-05_PE_Med_Orca_1-10_2007 7 6 2" xfId="3775"/>
    <cellStyle name="_17-05_PE_Med_Orca_1-10_2007 7 6 3" xfId="9287"/>
    <cellStyle name="_17-05_PE_Med_Orca_1-10_2007 7 6 4" xfId="12539"/>
    <cellStyle name="_17-05_PE_Med_Orca_1-10_2007 7 6 5" xfId="15791"/>
    <cellStyle name="_17-05_PE_Med_Orca_1-10_2007 7 6 6" xfId="19043"/>
    <cellStyle name="_17-05_PE_Med_Orca_1-10_2007 7 6 7" xfId="22288"/>
    <cellStyle name="_17-05_PE_Med_Orca_1-10_2007 7 7" xfId="862"/>
    <cellStyle name="_17-05_PE_Med_Orca_1-10_2007 7 7 2" xfId="3776"/>
    <cellStyle name="_17-05_PE_Med_Orca_1-10_2007 7 7 3" xfId="9288"/>
    <cellStyle name="_17-05_PE_Med_Orca_1-10_2007 7 7 4" xfId="12540"/>
    <cellStyle name="_17-05_PE_Med_Orca_1-10_2007 7 7 5" xfId="15792"/>
    <cellStyle name="_17-05_PE_Med_Orca_1-10_2007 7 7 6" xfId="19044"/>
    <cellStyle name="_17-05_PE_Med_Orca_1-10_2007 7 7 7" xfId="22289"/>
    <cellStyle name="_17-05_PE_Med_Orca_1-10_2007 7 8" xfId="863"/>
    <cellStyle name="_17-05_PE_Med_Orca_1-10_2007 7 8 2" xfId="3777"/>
    <cellStyle name="_17-05_PE_Med_Orca_1-10_2007 7 8 3" xfId="9289"/>
    <cellStyle name="_17-05_PE_Med_Orca_1-10_2007 7 8 4" xfId="12541"/>
    <cellStyle name="_17-05_PE_Med_Orca_1-10_2007 7 8 5" xfId="15793"/>
    <cellStyle name="_17-05_PE_Med_Orca_1-10_2007 7 8 6" xfId="19045"/>
    <cellStyle name="_17-05_PE_Med_Orca_1-10_2007 7 8 7" xfId="22290"/>
    <cellStyle name="_17-05_PE_Med_Orca_1-10_2007 7 9" xfId="864"/>
    <cellStyle name="_17-05_PE_Med_Orca_1-10_2007 7 9 2" xfId="3778"/>
    <cellStyle name="_17-05_PE_Med_Orca_1-10_2007 7 9 3" xfId="9290"/>
    <cellStyle name="_17-05_PE_Med_Orca_1-10_2007 7 9 4" xfId="12542"/>
    <cellStyle name="_17-05_PE_Med_Orca_1-10_2007 7 9 5" xfId="15794"/>
    <cellStyle name="_17-05_PE_Med_Orca_1-10_2007 7 9 6" xfId="19046"/>
    <cellStyle name="_17-05_PE_Med_Orca_1-10_2007 7 9 7" xfId="22291"/>
    <cellStyle name="_17-05_PE_Med_Orca_1-10_2007 7_16-09_PE_V2_ARQ_M-O_28-01-11" xfId="6277"/>
    <cellStyle name="_17-05_PE_Med_Orca_1-10_2007 7_ARTICULADO" xfId="6016"/>
    <cellStyle name="_17-05_PE_Med_Orca_1-10_2007 7_ARTICULADO 2" xfId="9291"/>
    <cellStyle name="_17-05_PE_Med_Orca_1-10_2007 7_ARTICULADO 3" xfId="12543"/>
    <cellStyle name="_17-05_PE_Med_Orca_1-10_2007 7_ARTICULADO 4" xfId="15795"/>
    <cellStyle name="_17-05_PE_Med_Orca_1-10_2007 7_ARTICULADO 5" xfId="19047"/>
    <cellStyle name="_17-05_PE_Med_Orca_1-10_2007 7_ARTICULADO 6" xfId="22292"/>
    <cellStyle name="_17-05_PE_Med_Orca_1-10_2007 70" xfId="7784"/>
    <cellStyle name="_17-05_PE_Med_Orca_1-10_2007 71" xfId="7227"/>
    <cellStyle name="_17-05_PE_Med_Orca_1-10_2007 72" xfId="7709"/>
    <cellStyle name="_17-05_PE_Med_Orca_1-10_2007 73" xfId="7899"/>
    <cellStyle name="_17-05_PE_Med_Orca_1-10_2007 74" xfId="7717"/>
    <cellStyle name="_17-05_PE_Med_Orca_1-10_2007 75" xfId="7251"/>
    <cellStyle name="_17-05_PE_Med_Orca_1-10_2007 76" xfId="8065"/>
    <cellStyle name="_17-05_PE_Med_Orca_1-10_2007 77" xfId="7239"/>
    <cellStyle name="_17-05_PE_Med_Orca_1-10_2007 78" xfId="8070"/>
    <cellStyle name="_17-05_PE_Med_Orca_1-10_2007 79" xfId="7235"/>
    <cellStyle name="_17-05_PE_Med_Orca_1-10_2007 8" xfId="57"/>
    <cellStyle name="_17-05_PE_Med_Orca_1-10_2007 8 10" xfId="865"/>
    <cellStyle name="_17-05_PE_Med_Orca_1-10_2007 8 10 2" xfId="3779"/>
    <cellStyle name="_17-05_PE_Med_Orca_1-10_2007 8 10 3" xfId="9293"/>
    <cellStyle name="_17-05_PE_Med_Orca_1-10_2007 8 10 4" xfId="12545"/>
    <cellStyle name="_17-05_PE_Med_Orca_1-10_2007 8 10 5" xfId="15797"/>
    <cellStyle name="_17-05_PE_Med_Orca_1-10_2007 8 10 6" xfId="19049"/>
    <cellStyle name="_17-05_PE_Med_Orca_1-10_2007 8 10 7" xfId="22294"/>
    <cellStyle name="_17-05_PE_Med_Orca_1-10_2007 8 11" xfId="866"/>
    <cellStyle name="_17-05_PE_Med_Orca_1-10_2007 8 11 2" xfId="3780"/>
    <cellStyle name="_17-05_PE_Med_Orca_1-10_2007 8 11 3" xfId="9294"/>
    <cellStyle name="_17-05_PE_Med_Orca_1-10_2007 8 11 4" xfId="12546"/>
    <cellStyle name="_17-05_PE_Med_Orca_1-10_2007 8 11 5" xfId="15798"/>
    <cellStyle name="_17-05_PE_Med_Orca_1-10_2007 8 11 6" xfId="19050"/>
    <cellStyle name="_17-05_PE_Med_Orca_1-10_2007 8 11 7" xfId="22295"/>
    <cellStyle name="_17-05_PE_Med_Orca_1-10_2007 8 12" xfId="867"/>
    <cellStyle name="_17-05_PE_Med_Orca_1-10_2007 8 12 2" xfId="3781"/>
    <cellStyle name="_17-05_PE_Med_Orca_1-10_2007 8 12 3" xfId="9295"/>
    <cellStyle name="_17-05_PE_Med_Orca_1-10_2007 8 12 4" xfId="12547"/>
    <cellStyle name="_17-05_PE_Med_Orca_1-10_2007 8 12 5" xfId="15799"/>
    <cellStyle name="_17-05_PE_Med_Orca_1-10_2007 8 12 6" xfId="19051"/>
    <cellStyle name="_17-05_PE_Med_Orca_1-10_2007 8 12 7" xfId="22296"/>
    <cellStyle name="_17-05_PE_Med_Orca_1-10_2007 8 13" xfId="868"/>
    <cellStyle name="_17-05_PE_Med_Orca_1-10_2007 8 13 2" xfId="3782"/>
    <cellStyle name="_17-05_PE_Med_Orca_1-10_2007 8 13 3" xfId="9296"/>
    <cellStyle name="_17-05_PE_Med_Orca_1-10_2007 8 13 4" xfId="12548"/>
    <cellStyle name="_17-05_PE_Med_Orca_1-10_2007 8 13 5" xfId="15800"/>
    <cellStyle name="_17-05_PE_Med_Orca_1-10_2007 8 13 6" xfId="19052"/>
    <cellStyle name="_17-05_PE_Med_Orca_1-10_2007 8 13 7" xfId="22297"/>
    <cellStyle name="_17-05_PE_Med_Orca_1-10_2007 8 14" xfId="869"/>
    <cellStyle name="_17-05_PE_Med_Orca_1-10_2007 8 14 2" xfId="3783"/>
    <cellStyle name="_17-05_PE_Med_Orca_1-10_2007 8 14 3" xfId="9297"/>
    <cellStyle name="_17-05_PE_Med_Orca_1-10_2007 8 14 4" xfId="12549"/>
    <cellStyle name="_17-05_PE_Med_Orca_1-10_2007 8 14 5" xfId="15801"/>
    <cellStyle name="_17-05_PE_Med_Orca_1-10_2007 8 14 6" xfId="19053"/>
    <cellStyle name="_17-05_PE_Med_Orca_1-10_2007 8 14 7" xfId="22298"/>
    <cellStyle name="_17-05_PE_Med_Orca_1-10_2007 8 15" xfId="870"/>
    <cellStyle name="_17-05_PE_Med_Orca_1-10_2007 8 15 2" xfId="3784"/>
    <cellStyle name="_17-05_PE_Med_Orca_1-10_2007 8 15 3" xfId="9298"/>
    <cellStyle name="_17-05_PE_Med_Orca_1-10_2007 8 15 4" xfId="12550"/>
    <cellStyle name="_17-05_PE_Med_Orca_1-10_2007 8 15 5" xfId="15802"/>
    <cellStyle name="_17-05_PE_Med_Orca_1-10_2007 8 15 6" xfId="19054"/>
    <cellStyle name="_17-05_PE_Med_Orca_1-10_2007 8 15 7" xfId="22299"/>
    <cellStyle name="_17-05_PE_Med_Orca_1-10_2007 8 16" xfId="871"/>
    <cellStyle name="_17-05_PE_Med_Orca_1-10_2007 8 16 2" xfId="3785"/>
    <cellStyle name="_17-05_PE_Med_Orca_1-10_2007 8 16 3" xfId="9299"/>
    <cellStyle name="_17-05_PE_Med_Orca_1-10_2007 8 16 4" xfId="12551"/>
    <cellStyle name="_17-05_PE_Med_Orca_1-10_2007 8 16 5" xfId="15803"/>
    <cellStyle name="_17-05_PE_Med_Orca_1-10_2007 8 16 6" xfId="19055"/>
    <cellStyle name="_17-05_PE_Med_Orca_1-10_2007 8 16 7" xfId="22300"/>
    <cellStyle name="_17-05_PE_Med_Orca_1-10_2007 8 17" xfId="872"/>
    <cellStyle name="_17-05_PE_Med_Orca_1-10_2007 8 17 2" xfId="3786"/>
    <cellStyle name="_17-05_PE_Med_Orca_1-10_2007 8 17 3" xfId="9300"/>
    <cellStyle name="_17-05_PE_Med_Orca_1-10_2007 8 17 4" xfId="12552"/>
    <cellStyle name="_17-05_PE_Med_Orca_1-10_2007 8 17 5" xfId="15804"/>
    <cellStyle name="_17-05_PE_Med_Orca_1-10_2007 8 17 6" xfId="19056"/>
    <cellStyle name="_17-05_PE_Med_Orca_1-10_2007 8 17 7" xfId="22301"/>
    <cellStyle name="_17-05_PE_Med_Orca_1-10_2007 8 18" xfId="873"/>
    <cellStyle name="_17-05_PE_Med_Orca_1-10_2007 8 18 2" xfId="3787"/>
    <cellStyle name="_17-05_PE_Med_Orca_1-10_2007 8 18 3" xfId="9301"/>
    <cellStyle name="_17-05_PE_Med_Orca_1-10_2007 8 18 4" xfId="12553"/>
    <cellStyle name="_17-05_PE_Med_Orca_1-10_2007 8 18 5" xfId="15805"/>
    <cellStyle name="_17-05_PE_Med_Orca_1-10_2007 8 18 6" xfId="19057"/>
    <cellStyle name="_17-05_PE_Med_Orca_1-10_2007 8 18 7" xfId="22302"/>
    <cellStyle name="_17-05_PE_Med_Orca_1-10_2007 8 19" xfId="874"/>
    <cellStyle name="_17-05_PE_Med_Orca_1-10_2007 8 19 2" xfId="3788"/>
    <cellStyle name="_17-05_PE_Med_Orca_1-10_2007 8 19 3" xfId="9302"/>
    <cellStyle name="_17-05_PE_Med_Orca_1-10_2007 8 19 4" xfId="12554"/>
    <cellStyle name="_17-05_PE_Med_Orca_1-10_2007 8 19 5" xfId="15806"/>
    <cellStyle name="_17-05_PE_Med_Orca_1-10_2007 8 19 6" xfId="19058"/>
    <cellStyle name="_17-05_PE_Med_Orca_1-10_2007 8 19 7" xfId="22303"/>
    <cellStyle name="_17-05_PE_Med_Orca_1-10_2007 8 2" xfId="875"/>
    <cellStyle name="_17-05_PE_Med_Orca_1-10_2007 8 2 2" xfId="3789"/>
    <cellStyle name="_17-05_PE_Med_Orca_1-10_2007 8 2 3" xfId="9303"/>
    <cellStyle name="_17-05_PE_Med_Orca_1-10_2007 8 2 4" xfId="12555"/>
    <cellStyle name="_17-05_PE_Med_Orca_1-10_2007 8 2 5" xfId="15807"/>
    <cellStyle name="_17-05_PE_Med_Orca_1-10_2007 8 2 6" xfId="19059"/>
    <cellStyle name="_17-05_PE_Med_Orca_1-10_2007 8 2 7" xfId="22304"/>
    <cellStyle name="_17-05_PE_Med_Orca_1-10_2007 8 20" xfId="876"/>
    <cellStyle name="_17-05_PE_Med_Orca_1-10_2007 8 20 2" xfId="3790"/>
    <cellStyle name="_17-05_PE_Med_Orca_1-10_2007 8 20 3" xfId="9304"/>
    <cellStyle name="_17-05_PE_Med_Orca_1-10_2007 8 20 4" xfId="12556"/>
    <cellStyle name="_17-05_PE_Med_Orca_1-10_2007 8 20 5" xfId="15808"/>
    <cellStyle name="_17-05_PE_Med_Orca_1-10_2007 8 20 6" xfId="19060"/>
    <cellStyle name="_17-05_PE_Med_Orca_1-10_2007 8 20 7" xfId="22305"/>
    <cellStyle name="_17-05_PE_Med_Orca_1-10_2007 8 21" xfId="877"/>
    <cellStyle name="_17-05_PE_Med_Orca_1-10_2007 8 21 2" xfId="3791"/>
    <cellStyle name="_17-05_PE_Med_Orca_1-10_2007 8 21 3" xfId="9305"/>
    <cellStyle name="_17-05_PE_Med_Orca_1-10_2007 8 21 4" xfId="12557"/>
    <cellStyle name="_17-05_PE_Med_Orca_1-10_2007 8 21 5" xfId="15809"/>
    <cellStyle name="_17-05_PE_Med_Orca_1-10_2007 8 21 6" xfId="19061"/>
    <cellStyle name="_17-05_PE_Med_Orca_1-10_2007 8 21 7" xfId="22306"/>
    <cellStyle name="_17-05_PE_Med_Orca_1-10_2007 8 22" xfId="878"/>
    <cellStyle name="_17-05_PE_Med_Orca_1-10_2007 8 22 2" xfId="3792"/>
    <cellStyle name="_17-05_PE_Med_Orca_1-10_2007 8 22 3" xfId="9306"/>
    <cellStyle name="_17-05_PE_Med_Orca_1-10_2007 8 22 4" xfId="12558"/>
    <cellStyle name="_17-05_PE_Med_Orca_1-10_2007 8 22 5" xfId="15810"/>
    <cellStyle name="_17-05_PE_Med_Orca_1-10_2007 8 22 6" xfId="19062"/>
    <cellStyle name="_17-05_PE_Med_Orca_1-10_2007 8 22 7" xfId="22307"/>
    <cellStyle name="_17-05_PE_Med_Orca_1-10_2007 8 23" xfId="879"/>
    <cellStyle name="_17-05_PE_Med_Orca_1-10_2007 8 23 2" xfId="3793"/>
    <cellStyle name="_17-05_PE_Med_Orca_1-10_2007 8 23 3" xfId="9307"/>
    <cellStyle name="_17-05_PE_Med_Orca_1-10_2007 8 23 4" xfId="12559"/>
    <cellStyle name="_17-05_PE_Med_Orca_1-10_2007 8 23 5" xfId="15811"/>
    <cellStyle name="_17-05_PE_Med_Orca_1-10_2007 8 23 6" xfId="19063"/>
    <cellStyle name="_17-05_PE_Med_Orca_1-10_2007 8 23 7" xfId="22308"/>
    <cellStyle name="_17-05_PE_Med_Orca_1-10_2007 8 24" xfId="880"/>
    <cellStyle name="_17-05_PE_Med_Orca_1-10_2007 8 24 2" xfId="3794"/>
    <cellStyle name="_17-05_PE_Med_Orca_1-10_2007 8 24 3" xfId="9308"/>
    <cellStyle name="_17-05_PE_Med_Orca_1-10_2007 8 24 4" xfId="12560"/>
    <cellStyle name="_17-05_PE_Med_Orca_1-10_2007 8 24 5" xfId="15812"/>
    <cellStyle name="_17-05_PE_Med_Orca_1-10_2007 8 24 6" xfId="19064"/>
    <cellStyle name="_17-05_PE_Med_Orca_1-10_2007 8 24 7" xfId="22309"/>
    <cellStyle name="_17-05_PE_Med_Orca_1-10_2007 8 25" xfId="3031"/>
    <cellStyle name="_17-05_PE_Med_Orca_1-10_2007 8 26" xfId="9292"/>
    <cellStyle name="_17-05_PE_Med_Orca_1-10_2007 8 27" xfId="12544"/>
    <cellStyle name="_17-05_PE_Med_Orca_1-10_2007 8 28" xfId="15796"/>
    <cellStyle name="_17-05_PE_Med_Orca_1-10_2007 8 29" xfId="19048"/>
    <cellStyle name="_17-05_PE_Med_Orca_1-10_2007 8 3" xfId="881"/>
    <cellStyle name="_17-05_PE_Med_Orca_1-10_2007 8 3 2" xfId="3795"/>
    <cellStyle name="_17-05_PE_Med_Orca_1-10_2007 8 3 3" xfId="9309"/>
    <cellStyle name="_17-05_PE_Med_Orca_1-10_2007 8 3 4" xfId="12561"/>
    <cellStyle name="_17-05_PE_Med_Orca_1-10_2007 8 3 5" xfId="15813"/>
    <cellStyle name="_17-05_PE_Med_Orca_1-10_2007 8 3 6" xfId="19065"/>
    <cellStyle name="_17-05_PE_Med_Orca_1-10_2007 8 3 7" xfId="22310"/>
    <cellStyle name="_17-05_PE_Med_Orca_1-10_2007 8 30" xfId="22293"/>
    <cellStyle name="_17-05_PE_Med_Orca_1-10_2007 8 4" xfId="882"/>
    <cellStyle name="_17-05_PE_Med_Orca_1-10_2007 8 4 2" xfId="3796"/>
    <cellStyle name="_17-05_PE_Med_Orca_1-10_2007 8 4 3" xfId="9310"/>
    <cellStyle name="_17-05_PE_Med_Orca_1-10_2007 8 4 4" xfId="12562"/>
    <cellStyle name="_17-05_PE_Med_Orca_1-10_2007 8 4 5" xfId="15814"/>
    <cellStyle name="_17-05_PE_Med_Orca_1-10_2007 8 4 6" xfId="19066"/>
    <cellStyle name="_17-05_PE_Med_Orca_1-10_2007 8 4 7" xfId="22311"/>
    <cellStyle name="_17-05_PE_Med_Orca_1-10_2007 8 5" xfId="883"/>
    <cellStyle name="_17-05_PE_Med_Orca_1-10_2007 8 5 2" xfId="3797"/>
    <cellStyle name="_17-05_PE_Med_Orca_1-10_2007 8 5 3" xfId="9311"/>
    <cellStyle name="_17-05_PE_Med_Orca_1-10_2007 8 5 4" xfId="12563"/>
    <cellStyle name="_17-05_PE_Med_Orca_1-10_2007 8 5 5" xfId="15815"/>
    <cellStyle name="_17-05_PE_Med_Orca_1-10_2007 8 5 6" xfId="19067"/>
    <cellStyle name="_17-05_PE_Med_Orca_1-10_2007 8 5 7" xfId="22312"/>
    <cellStyle name="_17-05_PE_Med_Orca_1-10_2007 8 6" xfId="884"/>
    <cellStyle name="_17-05_PE_Med_Orca_1-10_2007 8 6 2" xfId="3798"/>
    <cellStyle name="_17-05_PE_Med_Orca_1-10_2007 8 6 3" xfId="9312"/>
    <cellStyle name="_17-05_PE_Med_Orca_1-10_2007 8 6 4" xfId="12564"/>
    <cellStyle name="_17-05_PE_Med_Orca_1-10_2007 8 6 5" xfId="15816"/>
    <cellStyle name="_17-05_PE_Med_Orca_1-10_2007 8 6 6" xfId="19068"/>
    <cellStyle name="_17-05_PE_Med_Orca_1-10_2007 8 6 7" xfId="22313"/>
    <cellStyle name="_17-05_PE_Med_Orca_1-10_2007 8 7" xfId="885"/>
    <cellStyle name="_17-05_PE_Med_Orca_1-10_2007 8 7 2" xfId="3799"/>
    <cellStyle name="_17-05_PE_Med_Orca_1-10_2007 8 7 3" xfId="9313"/>
    <cellStyle name="_17-05_PE_Med_Orca_1-10_2007 8 7 4" xfId="12565"/>
    <cellStyle name="_17-05_PE_Med_Orca_1-10_2007 8 7 5" xfId="15817"/>
    <cellStyle name="_17-05_PE_Med_Orca_1-10_2007 8 7 6" xfId="19069"/>
    <cellStyle name="_17-05_PE_Med_Orca_1-10_2007 8 7 7" xfId="22314"/>
    <cellStyle name="_17-05_PE_Med_Orca_1-10_2007 8 8" xfId="886"/>
    <cellStyle name="_17-05_PE_Med_Orca_1-10_2007 8 8 2" xfId="3800"/>
    <cellStyle name="_17-05_PE_Med_Orca_1-10_2007 8 8 3" xfId="9314"/>
    <cellStyle name="_17-05_PE_Med_Orca_1-10_2007 8 8 4" xfId="12566"/>
    <cellStyle name="_17-05_PE_Med_Orca_1-10_2007 8 8 5" xfId="15818"/>
    <cellStyle name="_17-05_PE_Med_Orca_1-10_2007 8 8 6" xfId="19070"/>
    <cellStyle name="_17-05_PE_Med_Orca_1-10_2007 8 8 7" xfId="22315"/>
    <cellStyle name="_17-05_PE_Med_Orca_1-10_2007 8 9" xfId="887"/>
    <cellStyle name="_17-05_PE_Med_Orca_1-10_2007 8 9 2" xfId="3801"/>
    <cellStyle name="_17-05_PE_Med_Orca_1-10_2007 8 9 3" xfId="9315"/>
    <cellStyle name="_17-05_PE_Med_Orca_1-10_2007 8 9 4" xfId="12567"/>
    <cellStyle name="_17-05_PE_Med_Orca_1-10_2007 8 9 5" xfId="15819"/>
    <cellStyle name="_17-05_PE_Med_Orca_1-10_2007 8 9 6" xfId="19071"/>
    <cellStyle name="_17-05_PE_Med_Orca_1-10_2007 8 9 7" xfId="22316"/>
    <cellStyle name="_17-05_PE_Med_Orca_1-10_2007 8_16-09_PE_V2_ARQ_M-O_28-01-11" xfId="6278"/>
    <cellStyle name="_17-05_PE_Med_Orca_1-10_2007 8_ARTICULADO" xfId="6017"/>
    <cellStyle name="_17-05_PE_Med_Orca_1-10_2007 8_ARTICULADO 2" xfId="9316"/>
    <cellStyle name="_17-05_PE_Med_Orca_1-10_2007 8_ARTICULADO 3" xfId="12568"/>
    <cellStyle name="_17-05_PE_Med_Orca_1-10_2007 8_ARTICULADO 4" xfId="15820"/>
    <cellStyle name="_17-05_PE_Med_Orca_1-10_2007 8_ARTICULADO 5" xfId="19072"/>
    <cellStyle name="_17-05_PE_Med_Orca_1-10_2007 8_ARTICULADO 6" xfId="22317"/>
    <cellStyle name="_17-05_PE_Med_Orca_1-10_2007 80" xfId="8114"/>
    <cellStyle name="_17-05_PE_Med_Orca_1-10_2007 81" xfId="8193"/>
    <cellStyle name="_17-05_PE_Med_Orca_1-10_2007 82" xfId="8371"/>
    <cellStyle name="_17-05_PE_Med_Orca_1-10_2007 83" xfId="8397"/>
    <cellStyle name="_17-05_PE_Med_Orca_1-10_2007 84" xfId="8297"/>
    <cellStyle name="_17-05_PE_Med_Orca_1-10_2007 85" xfId="8214"/>
    <cellStyle name="_17-05_PE_Med_Orca_1-10_2007 86" xfId="8285"/>
    <cellStyle name="_17-05_PE_Med_Orca_1-10_2007 9" xfId="58"/>
    <cellStyle name="_17-05_PE_Med_Orca_1-10_2007 9 10" xfId="888"/>
    <cellStyle name="_17-05_PE_Med_Orca_1-10_2007 9 10 2" xfId="3802"/>
    <cellStyle name="_17-05_PE_Med_Orca_1-10_2007 9 10 3" xfId="9318"/>
    <cellStyle name="_17-05_PE_Med_Orca_1-10_2007 9 10 4" xfId="12570"/>
    <cellStyle name="_17-05_PE_Med_Orca_1-10_2007 9 10 5" xfId="15822"/>
    <cellStyle name="_17-05_PE_Med_Orca_1-10_2007 9 10 6" xfId="19074"/>
    <cellStyle name="_17-05_PE_Med_Orca_1-10_2007 9 10 7" xfId="22319"/>
    <cellStyle name="_17-05_PE_Med_Orca_1-10_2007 9 11" xfId="889"/>
    <cellStyle name="_17-05_PE_Med_Orca_1-10_2007 9 11 2" xfId="3803"/>
    <cellStyle name="_17-05_PE_Med_Orca_1-10_2007 9 11 3" xfId="9319"/>
    <cellStyle name="_17-05_PE_Med_Orca_1-10_2007 9 11 4" xfId="12571"/>
    <cellStyle name="_17-05_PE_Med_Orca_1-10_2007 9 11 5" xfId="15823"/>
    <cellStyle name="_17-05_PE_Med_Orca_1-10_2007 9 11 6" xfId="19075"/>
    <cellStyle name="_17-05_PE_Med_Orca_1-10_2007 9 11 7" xfId="22320"/>
    <cellStyle name="_17-05_PE_Med_Orca_1-10_2007 9 12" xfId="890"/>
    <cellStyle name="_17-05_PE_Med_Orca_1-10_2007 9 12 2" xfId="3804"/>
    <cellStyle name="_17-05_PE_Med_Orca_1-10_2007 9 12 3" xfId="9320"/>
    <cellStyle name="_17-05_PE_Med_Orca_1-10_2007 9 12 4" xfId="12572"/>
    <cellStyle name="_17-05_PE_Med_Orca_1-10_2007 9 12 5" xfId="15824"/>
    <cellStyle name="_17-05_PE_Med_Orca_1-10_2007 9 12 6" xfId="19076"/>
    <cellStyle name="_17-05_PE_Med_Orca_1-10_2007 9 12 7" xfId="22321"/>
    <cellStyle name="_17-05_PE_Med_Orca_1-10_2007 9 13" xfId="891"/>
    <cellStyle name="_17-05_PE_Med_Orca_1-10_2007 9 13 2" xfId="3805"/>
    <cellStyle name="_17-05_PE_Med_Orca_1-10_2007 9 13 3" xfId="9321"/>
    <cellStyle name="_17-05_PE_Med_Orca_1-10_2007 9 13 4" xfId="12573"/>
    <cellStyle name="_17-05_PE_Med_Orca_1-10_2007 9 13 5" xfId="15825"/>
    <cellStyle name="_17-05_PE_Med_Orca_1-10_2007 9 13 6" xfId="19077"/>
    <cellStyle name="_17-05_PE_Med_Orca_1-10_2007 9 13 7" xfId="22322"/>
    <cellStyle name="_17-05_PE_Med_Orca_1-10_2007 9 14" xfId="892"/>
    <cellStyle name="_17-05_PE_Med_Orca_1-10_2007 9 14 2" xfId="3806"/>
    <cellStyle name="_17-05_PE_Med_Orca_1-10_2007 9 14 3" xfId="9322"/>
    <cellStyle name="_17-05_PE_Med_Orca_1-10_2007 9 14 4" xfId="12574"/>
    <cellStyle name="_17-05_PE_Med_Orca_1-10_2007 9 14 5" xfId="15826"/>
    <cellStyle name="_17-05_PE_Med_Orca_1-10_2007 9 14 6" xfId="19078"/>
    <cellStyle name="_17-05_PE_Med_Orca_1-10_2007 9 14 7" xfId="22323"/>
    <cellStyle name="_17-05_PE_Med_Orca_1-10_2007 9 15" xfId="893"/>
    <cellStyle name="_17-05_PE_Med_Orca_1-10_2007 9 15 2" xfId="3807"/>
    <cellStyle name="_17-05_PE_Med_Orca_1-10_2007 9 15 3" xfId="9323"/>
    <cellStyle name="_17-05_PE_Med_Orca_1-10_2007 9 15 4" xfId="12575"/>
    <cellStyle name="_17-05_PE_Med_Orca_1-10_2007 9 15 5" xfId="15827"/>
    <cellStyle name="_17-05_PE_Med_Orca_1-10_2007 9 15 6" xfId="19079"/>
    <cellStyle name="_17-05_PE_Med_Orca_1-10_2007 9 15 7" xfId="22324"/>
    <cellStyle name="_17-05_PE_Med_Orca_1-10_2007 9 16" xfId="894"/>
    <cellStyle name="_17-05_PE_Med_Orca_1-10_2007 9 16 2" xfId="3808"/>
    <cellStyle name="_17-05_PE_Med_Orca_1-10_2007 9 16 3" xfId="9324"/>
    <cellStyle name="_17-05_PE_Med_Orca_1-10_2007 9 16 4" xfId="12576"/>
    <cellStyle name="_17-05_PE_Med_Orca_1-10_2007 9 16 5" xfId="15828"/>
    <cellStyle name="_17-05_PE_Med_Orca_1-10_2007 9 16 6" xfId="19080"/>
    <cellStyle name="_17-05_PE_Med_Orca_1-10_2007 9 16 7" xfId="22325"/>
    <cellStyle name="_17-05_PE_Med_Orca_1-10_2007 9 17" xfId="895"/>
    <cellStyle name="_17-05_PE_Med_Orca_1-10_2007 9 17 2" xfId="3809"/>
    <cellStyle name="_17-05_PE_Med_Orca_1-10_2007 9 17 3" xfId="9325"/>
    <cellStyle name="_17-05_PE_Med_Orca_1-10_2007 9 17 4" xfId="12577"/>
    <cellStyle name="_17-05_PE_Med_Orca_1-10_2007 9 17 5" xfId="15829"/>
    <cellStyle name="_17-05_PE_Med_Orca_1-10_2007 9 17 6" xfId="19081"/>
    <cellStyle name="_17-05_PE_Med_Orca_1-10_2007 9 17 7" xfId="22326"/>
    <cellStyle name="_17-05_PE_Med_Orca_1-10_2007 9 18" xfId="896"/>
    <cellStyle name="_17-05_PE_Med_Orca_1-10_2007 9 18 2" xfId="3810"/>
    <cellStyle name="_17-05_PE_Med_Orca_1-10_2007 9 18 3" xfId="9326"/>
    <cellStyle name="_17-05_PE_Med_Orca_1-10_2007 9 18 4" xfId="12578"/>
    <cellStyle name="_17-05_PE_Med_Orca_1-10_2007 9 18 5" xfId="15830"/>
    <cellStyle name="_17-05_PE_Med_Orca_1-10_2007 9 18 6" xfId="19082"/>
    <cellStyle name="_17-05_PE_Med_Orca_1-10_2007 9 18 7" xfId="22327"/>
    <cellStyle name="_17-05_PE_Med_Orca_1-10_2007 9 19" xfId="897"/>
    <cellStyle name="_17-05_PE_Med_Orca_1-10_2007 9 19 2" xfId="3811"/>
    <cellStyle name="_17-05_PE_Med_Orca_1-10_2007 9 19 3" xfId="9327"/>
    <cellStyle name="_17-05_PE_Med_Orca_1-10_2007 9 19 4" xfId="12579"/>
    <cellStyle name="_17-05_PE_Med_Orca_1-10_2007 9 19 5" xfId="15831"/>
    <cellStyle name="_17-05_PE_Med_Orca_1-10_2007 9 19 6" xfId="19083"/>
    <cellStyle name="_17-05_PE_Med_Orca_1-10_2007 9 19 7" xfId="22328"/>
    <cellStyle name="_17-05_PE_Med_Orca_1-10_2007 9 2" xfId="898"/>
    <cellStyle name="_17-05_PE_Med_Orca_1-10_2007 9 2 2" xfId="3812"/>
    <cellStyle name="_17-05_PE_Med_Orca_1-10_2007 9 2 3" xfId="9328"/>
    <cellStyle name="_17-05_PE_Med_Orca_1-10_2007 9 2 4" xfId="12580"/>
    <cellStyle name="_17-05_PE_Med_Orca_1-10_2007 9 2 5" xfId="15832"/>
    <cellStyle name="_17-05_PE_Med_Orca_1-10_2007 9 2 6" xfId="19084"/>
    <cellStyle name="_17-05_PE_Med_Orca_1-10_2007 9 2 7" xfId="22329"/>
    <cellStyle name="_17-05_PE_Med_Orca_1-10_2007 9 20" xfId="899"/>
    <cellStyle name="_17-05_PE_Med_Orca_1-10_2007 9 20 2" xfId="3813"/>
    <cellStyle name="_17-05_PE_Med_Orca_1-10_2007 9 20 3" xfId="9329"/>
    <cellStyle name="_17-05_PE_Med_Orca_1-10_2007 9 20 4" xfId="12581"/>
    <cellStyle name="_17-05_PE_Med_Orca_1-10_2007 9 20 5" xfId="15833"/>
    <cellStyle name="_17-05_PE_Med_Orca_1-10_2007 9 20 6" xfId="19085"/>
    <cellStyle name="_17-05_PE_Med_Orca_1-10_2007 9 20 7" xfId="22330"/>
    <cellStyle name="_17-05_PE_Med_Orca_1-10_2007 9 21" xfId="900"/>
    <cellStyle name="_17-05_PE_Med_Orca_1-10_2007 9 21 2" xfId="3814"/>
    <cellStyle name="_17-05_PE_Med_Orca_1-10_2007 9 21 3" xfId="9330"/>
    <cellStyle name="_17-05_PE_Med_Orca_1-10_2007 9 21 4" xfId="12582"/>
    <cellStyle name="_17-05_PE_Med_Orca_1-10_2007 9 21 5" xfId="15834"/>
    <cellStyle name="_17-05_PE_Med_Orca_1-10_2007 9 21 6" xfId="19086"/>
    <cellStyle name="_17-05_PE_Med_Orca_1-10_2007 9 21 7" xfId="22331"/>
    <cellStyle name="_17-05_PE_Med_Orca_1-10_2007 9 22" xfId="901"/>
    <cellStyle name="_17-05_PE_Med_Orca_1-10_2007 9 22 2" xfId="3815"/>
    <cellStyle name="_17-05_PE_Med_Orca_1-10_2007 9 22 3" xfId="9331"/>
    <cellStyle name="_17-05_PE_Med_Orca_1-10_2007 9 22 4" xfId="12583"/>
    <cellStyle name="_17-05_PE_Med_Orca_1-10_2007 9 22 5" xfId="15835"/>
    <cellStyle name="_17-05_PE_Med_Orca_1-10_2007 9 22 6" xfId="19087"/>
    <cellStyle name="_17-05_PE_Med_Orca_1-10_2007 9 22 7" xfId="22332"/>
    <cellStyle name="_17-05_PE_Med_Orca_1-10_2007 9 23" xfId="902"/>
    <cellStyle name="_17-05_PE_Med_Orca_1-10_2007 9 23 2" xfId="3816"/>
    <cellStyle name="_17-05_PE_Med_Orca_1-10_2007 9 23 3" xfId="9332"/>
    <cellStyle name="_17-05_PE_Med_Orca_1-10_2007 9 23 4" xfId="12584"/>
    <cellStyle name="_17-05_PE_Med_Orca_1-10_2007 9 23 5" xfId="15836"/>
    <cellStyle name="_17-05_PE_Med_Orca_1-10_2007 9 23 6" xfId="19088"/>
    <cellStyle name="_17-05_PE_Med_Orca_1-10_2007 9 23 7" xfId="22333"/>
    <cellStyle name="_17-05_PE_Med_Orca_1-10_2007 9 24" xfId="903"/>
    <cellStyle name="_17-05_PE_Med_Orca_1-10_2007 9 24 2" xfId="3817"/>
    <cellStyle name="_17-05_PE_Med_Orca_1-10_2007 9 24 3" xfId="9333"/>
    <cellStyle name="_17-05_PE_Med_Orca_1-10_2007 9 24 4" xfId="12585"/>
    <cellStyle name="_17-05_PE_Med_Orca_1-10_2007 9 24 5" xfId="15837"/>
    <cellStyle name="_17-05_PE_Med_Orca_1-10_2007 9 24 6" xfId="19089"/>
    <cellStyle name="_17-05_PE_Med_Orca_1-10_2007 9 24 7" xfId="22334"/>
    <cellStyle name="_17-05_PE_Med_Orca_1-10_2007 9 25" xfId="3032"/>
    <cellStyle name="_17-05_PE_Med_Orca_1-10_2007 9 26" xfId="9317"/>
    <cellStyle name="_17-05_PE_Med_Orca_1-10_2007 9 27" xfId="12569"/>
    <cellStyle name="_17-05_PE_Med_Orca_1-10_2007 9 28" xfId="15821"/>
    <cellStyle name="_17-05_PE_Med_Orca_1-10_2007 9 29" xfId="19073"/>
    <cellStyle name="_17-05_PE_Med_Orca_1-10_2007 9 3" xfId="904"/>
    <cellStyle name="_17-05_PE_Med_Orca_1-10_2007 9 3 2" xfId="3818"/>
    <cellStyle name="_17-05_PE_Med_Orca_1-10_2007 9 3 3" xfId="9334"/>
    <cellStyle name="_17-05_PE_Med_Orca_1-10_2007 9 3 4" xfId="12586"/>
    <cellStyle name="_17-05_PE_Med_Orca_1-10_2007 9 3 5" xfId="15838"/>
    <cellStyle name="_17-05_PE_Med_Orca_1-10_2007 9 3 6" xfId="19090"/>
    <cellStyle name="_17-05_PE_Med_Orca_1-10_2007 9 3 7" xfId="22335"/>
    <cellStyle name="_17-05_PE_Med_Orca_1-10_2007 9 30" xfId="22318"/>
    <cellStyle name="_17-05_PE_Med_Orca_1-10_2007 9 4" xfId="905"/>
    <cellStyle name="_17-05_PE_Med_Orca_1-10_2007 9 4 2" xfId="3819"/>
    <cellStyle name="_17-05_PE_Med_Orca_1-10_2007 9 4 3" xfId="9335"/>
    <cellStyle name="_17-05_PE_Med_Orca_1-10_2007 9 4 4" xfId="12587"/>
    <cellStyle name="_17-05_PE_Med_Orca_1-10_2007 9 4 5" xfId="15839"/>
    <cellStyle name="_17-05_PE_Med_Orca_1-10_2007 9 4 6" xfId="19091"/>
    <cellStyle name="_17-05_PE_Med_Orca_1-10_2007 9 4 7" xfId="22336"/>
    <cellStyle name="_17-05_PE_Med_Orca_1-10_2007 9 5" xfId="906"/>
    <cellStyle name="_17-05_PE_Med_Orca_1-10_2007 9 5 2" xfId="3820"/>
    <cellStyle name="_17-05_PE_Med_Orca_1-10_2007 9 5 3" xfId="9336"/>
    <cellStyle name="_17-05_PE_Med_Orca_1-10_2007 9 5 4" xfId="12588"/>
    <cellStyle name="_17-05_PE_Med_Orca_1-10_2007 9 5 5" xfId="15840"/>
    <cellStyle name="_17-05_PE_Med_Orca_1-10_2007 9 5 6" xfId="19092"/>
    <cellStyle name="_17-05_PE_Med_Orca_1-10_2007 9 5 7" xfId="22337"/>
    <cellStyle name="_17-05_PE_Med_Orca_1-10_2007 9 6" xfId="907"/>
    <cellStyle name="_17-05_PE_Med_Orca_1-10_2007 9 6 2" xfId="3821"/>
    <cellStyle name="_17-05_PE_Med_Orca_1-10_2007 9 6 3" xfId="9337"/>
    <cellStyle name="_17-05_PE_Med_Orca_1-10_2007 9 6 4" xfId="12589"/>
    <cellStyle name="_17-05_PE_Med_Orca_1-10_2007 9 6 5" xfId="15841"/>
    <cellStyle name="_17-05_PE_Med_Orca_1-10_2007 9 6 6" xfId="19093"/>
    <cellStyle name="_17-05_PE_Med_Orca_1-10_2007 9 6 7" xfId="22338"/>
    <cellStyle name="_17-05_PE_Med_Orca_1-10_2007 9 7" xfId="908"/>
    <cellStyle name="_17-05_PE_Med_Orca_1-10_2007 9 7 2" xfId="3822"/>
    <cellStyle name="_17-05_PE_Med_Orca_1-10_2007 9 7 3" xfId="9338"/>
    <cellStyle name="_17-05_PE_Med_Orca_1-10_2007 9 7 4" xfId="12590"/>
    <cellStyle name="_17-05_PE_Med_Orca_1-10_2007 9 7 5" xfId="15842"/>
    <cellStyle name="_17-05_PE_Med_Orca_1-10_2007 9 7 6" xfId="19094"/>
    <cellStyle name="_17-05_PE_Med_Orca_1-10_2007 9 7 7" xfId="22339"/>
    <cellStyle name="_17-05_PE_Med_Orca_1-10_2007 9 8" xfId="909"/>
    <cellStyle name="_17-05_PE_Med_Orca_1-10_2007 9 8 2" xfId="3823"/>
    <cellStyle name="_17-05_PE_Med_Orca_1-10_2007 9 8 3" xfId="9339"/>
    <cellStyle name="_17-05_PE_Med_Orca_1-10_2007 9 8 4" xfId="12591"/>
    <cellStyle name="_17-05_PE_Med_Orca_1-10_2007 9 8 5" xfId="15843"/>
    <cellStyle name="_17-05_PE_Med_Orca_1-10_2007 9 8 6" xfId="19095"/>
    <cellStyle name="_17-05_PE_Med_Orca_1-10_2007 9 8 7" xfId="22340"/>
    <cellStyle name="_17-05_PE_Med_Orca_1-10_2007 9 9" xfId="910"/>
    <cellStyle name="_17-05_PE_Med_Orca_1-10_2007 9 9 2" xfId="3824"/>
    <cellStyle name="_17-05_PE_Med_Orca_1-10_2007 9 9 3" xfId="9340"/>
    <cellStyle name="_17-05_PE_Med_Orca_1-10_2007 9 9 4" xfId="12592"/>
    <cellStyle name="_17-05_PE_Med_Orca_1-10_2007 9 9 5" xfId="15844"/>
    <cellStyle name="_17-05_PE_Med_Orca_1-10_2007 9 9 6" xfId="19096"/>
    <cellStyle name="_17-05_PE_Med_Orca_1-10_2007 9 9 7" xfId="22341"/>
    <cellStyle name="_17-05_PE_Med_Orca_1-10_2007 9_16-09_PE_V2_ARQ_M-O_28-01-11" xfId="6279"/>
    <cellStyle name="_17-05_PE_Med_Orca_1-10_2007 9_ARTICULADO" xfId="6018"/>
    <cellStyle name="_17-05_PE_Med_Orca_1-10_2007 9_ARTICULADO 2" xfId="9341"/>
    <cellStyle name="_17-05_PE_Med_Orca_1-10_2007 9_ARTICULADO 3" xfId="12593"/>
    <cellStyle name="_17-05_PE_Med_Orca_1-10_2007 9_ARTICULADO 4" xfId="15845"/>
    <cellStyle name="_17-05_PE_Med_Orca_1-10_2007 9_ARTICULADO 5" xfId="19097"/>
    <cellStyle name="_17-05_PE_Med_Orca_1-10_2007 9_ARTICULADO 6" xfId="22342"/>
    <cellStyle name="_17-05_PE_Med_Orca_1-10_2007_ARTICULADO" xfId="6019"/>
    <cellStyle name="_17-05_PE_Med_Orca_1-10_2007_ARTICULADO 2" xfId="9342"/>
    <cellStyle name="_17-05_PE_Med_Orca_1-10_2007_ARTICULADO 3" xfId="12594"/>
    <cellStyle name="_17-05_PE_Med_Orca_1-10_2007_ARTICULADO 4" xfId="15846"/>
    <cellStyle name="_17-05_PE_Med_Orca_1-10_2007_ARTICULADO 5" xfId="19098"/>
    <cellStyle name="_17-05_PE_Med_Orca_1-10_2007_ARTICULADO 6" xfId="22343"/>
    <cellStyle name="_17-05_PE_Med_Orca_6-10_2007" xfId="59"/>
    <cellStyle name="_17-05_PE_Med_Orca_6-10_2007 10" xfId="60"/>
    <cellStyle name="_17-05_PE_Med_Orca_6-10_2007 10 10" xfId="911"/>
    <cellStyle name="_17-05_PE_Med_Orca_6-10_2007 10 10 2" xfId="3825"/>
    <cellStyle name="_17-05_PE_Med_Orca_6-10_2007 10 10 3" xfId="9345"/>
    <cellStyle name="_17-05_PE_Med_Orca_6-10_2007 10 10 4" xfId="12597"/>
    <cellStyle name="_17-05_PE_Med_Orca_6-10_2007 10 10 5" xfId="15849"/>
    <cellStyle name="_17-05_PE_Med_Orca_6-10_2007 10 10 6" xfId="19101"/>
    <cellStyle name="_17-05_PE_Med_Orca_6-10_2007 10 10 7" xfId="22345"/>
    <cellStyle name="_17-05_PE_Med_Orca_6-10_2007 10 11" xfId="912"/>
    <cellStyle name="_17-05_PE_Med_Orca_6-10_2007 10 11 2" xfId="3826"/>
    <cellStyle name="_17-05_PE_Med_Orca_6-10_2007 10 11 3" xfId="9346"/>
    <cellStyle name="_17-05_PE_Med_Orca_6-10_2007 10 11 4" xfId="12598"/>
    <cellStyle name="_17-05_PE_Med_Orca_6-10_2007 10 11 5" xfId="15850"/>
    <cellStyle name="_17-05_PE_Med_Orca_6-10_2007 10 11 6" xfId="19102"/>
    <cellStyle name="_17-05_PE_Med_Orca_6-10_2007 10 11 7" xfId="22346"/>
    <cellStyle name="_17-05_PE_Med_Orca_6-10_2007 10 12" xfId="913"/>
    <cellStyle name="_17-05_PE_Med_Orca_6-10_2007 10 12 2" xfId="3827"/>
    <cellStyle name="_17-05_PE_Med_Orca_6-10_2007 10 12 3" xfId="9347"/>
    <cellStyle name="_17-05_PE_Med_Orca_6-10_2007 10 12 4" xfId="12599"/>
    <cellStyle name="_17-05_PE_Med_Orca_6-10_2007 10 12 5" xfId="15851"/>
    <cellStyle name="_17-05_PE_Med_Orca_6-10_2007 10 12 6" xfId="19103"/>
    <cellStyle name="_17-05_PE_Med_Orca_6-10_2007 10 12 7" xfId="22347"/>
    <cellStyle name="_17-05_PE_Med_Orca_6-10_2007 10 13" xfId="914"/>
    <cellStyle name="_17-05_PE_Med_Orca_6-10_2007 10 13 2" xfId="3828"/>
    <cellStyle name="_17-05_PE_Med_Orca_6-10_2007 10 13 3" xfId="9348"/>
    <cellStyle name="_17-05_PE_Med_Orca_6-10_2007 10 13 4" xfId="12600"/>
    <cellStyle name="_17-05_PE_Med_Orca_6-10_2007 10 13 5" xfId="15852"/>
    <cellStyle name="_17-05_PE_Med_Orca_6-10_2007 10 13 6" xfId="19104"/>
    <cellStyle name="_17-05_PE_Med_Orca_6-10_2007 10 13 7" xfId="22348"/>
    <cellStyle name="_17-05_PE_Med_Orca_6-10_2007 10 14" xfId="915"/>
    <cellStyle name="_17-05_PE_Med_Orca_6-10_2007 10 14 2" xfId="3829"/>
    <cellStyle name="_17-05_PE_Med_Orca_6-10_2007 10 14 3" xfId="9349"/>
    <cellStyle name="_17-05_PE_Med_Orca_6-10_2007 10 14 4" xfId="12601"/>
    <cellStyle name="_17-05_PE_Med_Orca_6-10_2007 10 14 5" xfId="15853"/>
    <cellStyle name="_17-05_PE_Med_Orca_6-10_2007 10 14 6" xfId="19105"/>
    <cellStyle name="_17-05_PE_Med_Orca_6-10_2007 10 14 7" xfId="22349"/>
    <cellStyle name="_17-05_PE_Med_Orca_6-10_2007 10 15" xfId="916"/>
    <cellStyle name="_17-05_PE_Med_Orca_6-10_2007 10 15 2" xfId="3830"/>
    <cellStyle name="_17-05_PE_Med_Orca_6-10_2007 10 15 3" xfId="9350"/>
    <cellStyle name="_17-05_PE_Med_Orca_6-10_2007 10 15 4" xfId="12602"/>
    <cellStyle name="_17-05_PE_Med_Orca_6-10_2007 10 15 5" xfId="15854"/>
    <cellStyle name="_17-05_PE_Med_Orca_6-10_2007 10 15 6" xfId="19106"/>
    <cellStyle name="_17-05_PE_Med_Orca_6-10_2007 10 15 7" xfId="22350"/>
    <cellStyle name="_17-05_PE_Med_Orca_6-10_2007 10 16" xfId="917"/>
    <cellStyle name="_17-05_PE_Med_Orca_6-10_2007 10 16 2" xfId="3831"/>
    <cellStyle name="_17-05_PE_Med_Orca_6-10_2007 10 16 3" xfId="9351"/>
    <cellStyle name="_17-05_PE_Med_Orca_6-10_2007 10 16 4" xfId="12603"/>
    <cellStyle name="_17-05_PE_Med_Orca_6-10_2007 10 16 5" xfId="15855"/>
    <cellStyle name="_17-05_PE_Med_Orca_6-10_2007 10 16 6" xfId="19107"/>
    <cellStyle name="_17-05_PE_Med_Orca_6-10_2007 10 16 7" xfId="22351"/>
    <cellStyle name="_17-05_PE_Med_Orca_6-10_2007 10 17" xfId="918"/>
    <cellStyle name="_17-05_PE_Med_Orca_6-10_2007 10 17 2" xfId="3832"/>
    <cellStyle name="_17-05_PE_Med_Orca_6-10_2007 10 17 3" xfId="9352"/>
    <cellStyle name="_17-05_PE_Med_Orca_6-10_2007 10 17 4" xfId="12604"/>
    <cellStyle name="_17-05_PE_Med_Orca_6-10_2007 10 17 5" xfId="15856"/>
    <cellStyle name="_17-05_PE_Med_Orca_6-10_2007 10 17 6" xfId="19108"/>
    <cellStyle name="_17-05_PE_Med_Orca_6-10_2007 10 17 7" xfId="22352"/>
    <cellStyle name="_17-05_PE_Med_Orca_6-10_2007 10 18" xfId="919"/>
    <cellStyle name="_17-05_PE_Med_Orca_6-10_2007 10 18 2" xfId="3833"/>
    <cellStyle name="_17-05_PE_Med_Orca_6-10_2007 10 18 3" xfId="9353"/>
    <cellStyle name="_17-05_PE_Med_Orca_6-10_2007 10 18 4" xfId="12605"/>
    <cellStyle name="_17-05_PE_Med_Orca_6-10_2007 10 18 5" xfId="15857"/>
    <cellStyle name="_17-05_PE_Med_Orca_6-10_2007 10 18 6" xfId="19109"/>
    <cellStyle name="_17-05_PE_Med_Orca_6-10_2007 10 18 7" xfId="22353"/>
    <cellStyle name="_17-05_PE_Med_Orca_6-10_2007 10 19" xfId="920"/>
    <cellStyle name="_17-05_PE_Med_Orca_6-10_2007 10 19 2" xfId="3834"/>
    <cellStyle name="_17-05_PE_Med_Orca_6-10_2007 10 19 3" xfId="9354"/>
    <cellStyle name="_17-05_PE_Med_Orca_6-10_2007 10 19 4" xfId="12606"/>
    <cellStyle name="_17-05_PE_Med_Orca_6-10_2007 10 19 5" xfId="15858"/>
    <cellStyle name="_17-05_PE_Med_Orca_6-10_2007 10 19 6" xfId="19110"/>
    <cellStyle name="_17-05_PE_Med_Orca_6-10_2007 10 19 7" xfId="22354"/>
    <cellStyle name="_17-05_PE_Med_Orca_6-10_2007 10 2" xfId="921"/>
    <cellStyle name="_17-05_PE_Med_Orca_6-10_2007 10 2 2" xfId="3835"/>
    <cellStyle name="_17-05_PE_Med_Orca_6-10_2007 10 2 3" xfId="9355"/>
    <cellStyle name="_17-05_PE_Med_Orca_6-10_2007 10 2 4" xfId="12607"/>
    <cellStyle name="_17-05_PE_Med_Orca_6-10_2007 10 2 5" xfId="15859"/>
    <cellStyle name="_17-05_PE_Med_Orca_6-10_2007 10 2 6" xfId="19111"/>
    <cellStyle name="_17-05_PE_Med_Orca_6-10_2007 10 2 7" xfId="22355"/>
    <cellStyle name="_17-05_PE_Med_Orca_6-10_2007 10 20" xfId="922"/>
    <cellStyle name="_17-05_PE_Med_Orca_6-10_2007 10 20 2" xfId="3836"/>
    <cellStyle name="_17-05_PE_Med_Orca_6-10_2007 10 20 3" xfId="9356"/>
    <cellStyle name="_17-05_PE_Med_Orca_6-10_2007 10 20 4" xfId="12608"/>
    <cellStyle name="_17-05_PE_Med_Orca_6-10_2007 10 20 5" xfId="15860"/>
    <cellStyle name="_17-05_PE_Med_Orca_6-10_2007 10 20 6" xfId="19112"/>
    <cellStyle name="_17-05_PE_Med_Orca_6-10_2007 10 20 7" xfId="22356"/>
    <cellStyle name="_17-05_PE_Med_Orca_6-10_2007 10 21" xfId="923"/>
    <cellStyle name="_17-05_PE_Med_Orca_6-10_2007 10 21 2" xfId="3837"/>
    <cellStyle name="_17-05_PE_Med_Orca_6-10_2007 10 21 3" xfId="9357"/>
    <cellStyle name="_17-05_PE_Med_Orca_6-10_2007 10 21 4" xfId="12609"/>
    <cellStyle name="_17-05_PE_Med_Orca_6-10_2007 10 21 5" xfId="15861"/>
    <cellStyle name="_17-05_PE_Med_Orca_6-10_2007 10 21 6" xfId="19113"/>
    <cellStyle name="_17-05_PE_Med_Orca_6-10_2007 10 21 7" xfId="22357"/>
    <cellStyle name="_17-05_PE_Med_Orca_6-10_2007 10 22" xfId="924"/>
    <cellStyle name="_17-05_PE_Med_Orca_6-10_2007 10 22 2" xfId="3838"/>
    <cellStyle name="_17-05_PE_Med_Orca_6-10_2007 10 22 3" xfId="9358"/>
    <cellStyle name="_17-05_PE_Med_Orca_6-10_2007 10 22 4" xfId="12610"/>
    <cellStyle name="_17-05_PE_Med_Orca_6-10_2007 10 22 5" xfId="15862"/>
    <cellStyle name="_17-05_PE_Med_Orca_6-10_2007 10 22 6" xfId="19114"/>
    <cellStyle name="_17-05_PE_Med_Orca_6-10_2007 10 22 7" xfId="22358"/>
    <cellStyle name="_17-05_PE_Med_Orca_6-10_2007 10 23" xfId="925"/>
    <cellStyle name="_17-05_PE_Med_Orca_6-10_2007 10 23 2" xfId="3839"/>
    <cellStyle name="_17-05_PE_Med_Orca_6-10_2007 10 23 3" xfId="9359"/>
    <cellStyle name="_17-05_PE_Med_Orca_6-10_2007 10 23 4" xfId="12611"/>
    <cellStyle name="_17-05_PE_Med_Orca_6-10_2007 10 23 5" xfId="15863"/>
    <cellStyle name="_17-05_PE_Med_Orca_6-10_2007 10 23 6" xfId="19115"/>
    <cellStyle name="_17-05_PE_Med_Orca_6-10_2007 10 23 7" xfId="22359"/>
    <cellStyle name="_17-05_PE_Med_Orca_6-10_2007 10 24" xfId="926"/>
    <cellStyle name="_17-05_PE_Med_Orca_6-10_2007 10 24 2" xfId="3840"/>
    <cellStyle name="_17-05_PE_Med_Orca_6-10_2007 10 24 3" xfId="9360"/>
    <cellStyle name="_17-05_PE_Med_Orca_6-10_2007 10 24 4" xfId="12612"/>
    <cellStyle name="_17-05_PE_Med_Orca_6-10_2007 10 24 5" xfId="15864"/>
    <cellStyle name="_17-05_PE_Med_Orca_6-10_2007 10 24 6" xfId="19116"/>
    <cellStyle name="_17-05_PE_Med_Orca_6-10_2007 10 24 7" xfId="22360"/>
    <cellStyle name="_17-05_PE_Med_Orca_6-10_2007 10 25" xfId="3033"/>
    <cellStyle name="_17-05_PE_Med_Orca_6-10_2007 10 26" xfId="9344"/>
    <cellStyle name="_17-05_PE_Med_Orca_6-10_2007 10 27" xfId="12596"/>
    <cellStyle name="_17-05_PE_Med_Orca_6-10_2007 10 28" xfId="15848"/>
    <cellStyle name="_17-05_PE_Med_Orca_6-10_2007 10 29" xfId="19100"/>
    <cellStyle name="_17-05_PE_Med_Orca_6-10_2007 10 3" xfId="927"/>
    <cellStyle name="_17-05_PE_Med_Orca_6-10_2007 10 3 2" xfId="3841"/>
    <cellStyle name="_17-05_PE_Med_Orca_6-10_2007 10 3 3" xfId="9361"/>
    <cellStyle name="_17-05_PE_Med_Orca_6-10_2007 10 3 4" xfId="12613"/>
    <cellStyle name="_17-05_PE_Med_Orca_6-10_2007 10 3 5" xfId="15865"/>
    <cellStyle name="_17-05_PE_Med_Orca_6-10_2007 10 3 6" xfId="19117"/>
    <cellStyle name="_17-05_PE_Med_Orca_6-10_2007 10 3 7" xfId="22361"/>
    <cellStyle name="_17-05_PE_Med_Orca_6-10_2007 10 30" xfId="22344"/>
    <cellStyle name="_17-05_PE_Med_Orca_6-10_2007 10 4" xfId="928"/>
    <cellStyle name="_17-05_PE_Med_Orca_6-10_2007 10 4 2" xfId="3842"/>
    <cellStyle name="_17-05_PE_Med_Orca_6-10_2007 10 4 3" xfId="9362"/>
    <cellStyle name="_17-05_PE_Med_Orca_6-10_2007 10 4 4" xfId="12614"/>
    <cellStyle name="_17-05_PE_Med_Orca_6-10_2007 10 4 5" xfId="15866"/>
    <cellStyle name="_17-05_PE_Med_Orca_6-10_2007 10 4 6" xfId="19118"/>
    <cellStyle name="_17-05_PE_Med_Orca_6-10_2007 10 4 7" xfId="22362"/>
    <cellStyle name="_17-05_PE_Med_Orca_6-10_2007 10 5" xfId="929"/>
    <cellStyle name="_17-05_PE_Med_Orca_6-10_2007 10 5 2" xfId="3843"/>
    <cellStyle name="_17-05_PE_Med_Orca_6-10_2007 10 5 3" xfId="9363"/>
    <cellStyle name="_17-05_PE_Med_Orca_6-10_2007 10 5 4" xfId="12615"/>
    <cellStyle name="_17-05_PE_Med_Orca_6-10_2007 10 5 5" xfId="15867"/>
    <cellStyle name="_17-05_PE_Med_Orca_6-10_2007 10 5 6" xfId="19119"/>
    <cellStyle name="_17-05_PE_Med_Orca_6-10_2007 10 5 7" xfId="22363"/>
    <cellStyle name="_17-05_PE_Med_Orca_6-10_2007 10 6" xfId="930"/>
    <cellStyle name="_17-05_PE_Med_Orca_6-10_2007 10 6 2" xfId="3844"/>
    <cellStyle name="_17-05_PE_Med_Orca_6-10_2007 10 6 3" xfId="9364"/>
    <cellStyle name="_17-05_PE_Med_Orca_6-10_2007 10 6 4" xfId="12616"/>
    <cellStyle name="_17-05_PE_Med_Orca_6-10_2007 10 6 5" xfId="15868"/>
    <cellStyle name="_17-05_PE_Med_Orca_6-10_2007 10 6 6" xfId="19120"/>
    <cellStyle name="_17-05_PE_Med_Orca_6-10_2007 10 6 7" xfId="22364"/>
    <cellStyle name="_17-05_PE_Med_Orca_6-10_2007 10 7" xfId="931"/>
    <cellStyle name="_17-05_PE_Med_Orca_6-10_2007 10 7 2" xfId="3845"/>
    <cellStyle name="_17-05_PE_Med_Orca_6-10_2007 10 7 3" xfId="9365"/>
    <cellStyle name="_17-05_PE_Med_Orca_6-10_2007 10 7 4" xfId="12617"/>
    <cellStyle name="_17-05_PE_Med_Orca_6-10_2007 10 7 5" xfId="15869"/>
    <cellStyle name="_17-05_PE_Med_Orca_6-10_2007 10 7 6" xfId="19121"/>
    <cellStyle name="_17-05_PE_Med_Orca_6-10_2007 10 7 7" xfId="22365"/>
    <cellStyle name="_17-05_PE_Med_Orca_6-10_2007 10 8" xfId="932"/>
    <cellStyle name="_17-05_PE_Med_Orca_6-10_2007 10 8 2" xfId="3846"/>
    <cellStyle name="_17-05_PE_Med_Orca_6-10_2007 10 8 3" xfId="9366"/>
    <cellStyle name="_17-05_PE_Med_Orca_6-10_2007 10 8 4" xfId="12618"/>
    <cellStyle name="_17-05_PE_Med_Orca_6-10_2007 10 8 5" xfId="15870"/>
    <cellStyle name="_17-05_PE_Med_Orca_6-10_2007 10 8 6" xfId="19122"/>
    <cellStyle name="_17-05_PE_Med_Orca_6-10_2007 10 8 7" xfId="22366"/>
    <cellStyle name="_17-05_PE_Med_Orca_6-10_2007 10 9" xfId="933"/>
    <cellStyle name="_17-05_PE_Med_Orca_6-10_2007 10 9 2" xfId="3847"/>
    <cellStyle name="_17-05_PE_Med_Orca_6-10_2007 10 9 3" xfId="9367"/>
    <cellStyle name="_17-05_PE_Med_Orca_6-10_2007 10 9 4" xfId="12619"/>
    <cellStyle name="_17-05_PE_Med_Orca_6-10_2007 10 9 5" xfId="15871"/>
    <cellStyle name="_17-05_PE_Med_Orca_6-10_2007 10 9 6" xfId="19123"/>
    <cellStyle name="_17-05_PE_Med_Orca_6-10_2007 10 9 7" xfId="22367"/>
    <cellStyle name="_17-05_PE_Med_Orca_6-10_2007 10_16-09_PE_V2_ARQ_M-O_28-01-11" xfId="6280"/>
    <cellStyle name="_17-05_PE_Med_Orca_6-10_2007 10_ARTICULADO" xfId="6020"/>
    <cellStyle name="_17-05_PE_Med_Orca_6-10_2007 10_ARTICULADO 2" xfId="9368"/>
    <cellStyle name="_17-05_PE_Med_Orca_6-10_2007 10_ARTICULADO 3" xfId="12620"/>
    <cellStyle name="_17-05_PE_Med_Orca_6-10_2007 10_ARTICULADO 4" xfId="15872"/>
    <cellStyle name="_17-05_PE_Med_Orca_6-10_2007 10_ARTICULADO 5" xfId="19124"/>
    <cellStyle name="_17-05_PE_Med_Orca_6-10_2007 10_ARTICULADO 6" xfId="22368"/>
    <cellStyle name="_17-05_PE_Med_Orca_6-10_2007 11" xfId="61"/>
    <cellStyle name="_17-05_PE_Med_Orca_6-10_2007 11 10" xfId="934"/>
    <cellStyle name="_17-05_PE_Med_Orca_6-10_2007 11 10 2" xfId="3848"/>
    <cellStyle name="_17-05_PE_Med_Orca_6-10_2007 11 10 3" xfId="9370"/>
    <cellStyle name="_17-05_PE_Med_Orca_6-10_2007 11 10 4" xfId="12622"/>
    <cellStyle name="_17-05_PE_Med_Orca_6-10_2007 11 10 5" xfId="15874"/>
    <cellStyle name="_17-05_PE_Med_Orca_6-10_2007 11 10 6" xfId="19126"/>
    <cellStyle name="_17-05_PE_Med_Orca_6-10_2007 11 10 7" xfId="22370"/>
    <cellStyle name="_17-05_PE_Med_Orca_6-10_2007 11 11" xfId="935"/>
    <cellStyle name="_17-05_PE_Med_Orca_6-10_2007 11 11 2" xfId="3849"/>
    <cellStyle name="_17-05_PE_Med_Orca_6-10_2007 11 11 3" xfId="9371"/>
    <cellStyle name="_17-05_PE_Med_Orca_6-10_2007 11 11 4" xfId="12623"/>
    <cellStyle name="_17-05_PE_Med_Orca_6-10_2007 11 11 5" xfId="15875"/>
    <cellStyle name="_17-05_PE_Med_Orca_6-10_2007 11 11 6" xfId="19127"/>
    <cellStyle name="_17-05_PE_Med_Orca_6-10_2007 11 11 7" xfId="22371"/>
    <cellStyle name="_17-05_PE_Med_Orca_6-10_2007 11 12" xfId="936"/>
    <cellStyle name="_17-05_PE_Med_Orca_6-10_2007 11 12 2" xfId="3850"/>
    <cellStyle name="_17-05_PE_Med_Orca_6-10_2007 11 12 3" xfId="9372"/>
    <cellStyle name="_17-05_PE_Med_Orca_6-10_2007 11 12 4" xfId="12624"/>
    <cellStyle name="_17-05_PE_Med_Orca_6-10_2007 11 12 5" xfId="15876"/>
    <cellStyle name="_17-05_PE_Med_Orca_6-10_2007 11 12 6" xfId="19128"/>
    <cellStyle name="_17-05_PE_Med_Orca_6-10_2007 11 12 7" xfId="22372"/>
    <cellStyle name="_17-05_PE_Med_Orca_6-10_2007 11 13" xfId="937"/>
    <cellStyle name="_17-05_PE_Med_Orca_6-10_2007 11 13 2" xfId="3851"/>
    <cellStyle name="_17-05_PE_Med_Orca_6-10_2007 11 13 3" xfId="9373"/>
    <cellStyle name="_17-05_PE_Med_Orca_6-10_2007 11 13 4" xfId="12625"/>
    <cellStyle name="_17-05_PE_Med_Orca_6-10_2007 11 13 5" xfId="15877"/>
    <cellStyle name="_17-05_PE_Med_Orca_6-10_2007 11 13 6" xfId="19129"/>
    <cellStyle name="_17-05_PE_Med_Orca_6-10_2007 11 13 7" xfId="22373"/>
    <cellStyle name="_17-05_PE_Med_Orca_6-10_2007 11 14" xfId="938"/>
    <cellStyle name="_17-05_PE_Med_Orca_6-10_2007 11 14 2" xfId="3852"/>
    <cellStyle name="_17-05_PE_Med_Orca_6-10_2007 11 14 3" xfId="9374"/>
    <cellStyle name="_17-05_PE_Med_Orca_6-10_2007 11 14 4" xfId="12626"/>
    <cellStyle name="_17-05_PE_Med_Orca_6-10_2007 11 14 5" xfId="15878"/>
    <cellStyle name="_17-05_PE_Med_Orca_6-10_2007 11 14 6" xfId="19130"/>
    <cellStyle name="_17-05_PE_Med_Orca_6-10_2007 11 14 7" xfId="22374"/>
    <cellStyle name="_17-05_PE_Med_Orca_6-10_2007 11 15" xfId="939"/>
    <cellStyle name="_17-05_PE_Med_Orca_6-10_2007 11 15 2" xfId="3853"/>
    <cellStyle name="_17-05_PE_Med_Orca_6-10_2007 11 15 3" xfId="9375"/>
    <cellStyle name="_17-05_PE_Med_Orca_6-10_2007 11 15 4" xfId="12627"/>
    <cellStyle name="_17-05_PE_Med_Orca_6-10_2007 11 15 5" xfId="15879"/>
    <cellStyle name="_17-05_PE_Med_Orca_6-10_2007 11 15 6" xfId="19131"/>
    <cellStyle name="_17-05_PE_Med_Orca_6-10_2007 11 15 7" xfId="22375"/>
    <cellStyle name="_17-05_PE_Med_Orca_6-10_2007 11 16" xfId="940"/>
    <cellStyle name="_17-05_PE_Med_Orca_6-10_2007 11 16 2" xfId="3854"/>
    <cellStyle name="_17-05_PE_Med_Orca_6-10_2007 11 16 3" xfId="9376"/>
    <cellStyle name="_17-05_PE_Med_Orca_6-10_2007 11 16 4" xfId="12628"/>
    <cellStyle name="_17-05_PE_Med_Orca_6-10_2007 11 16 5" xfId="15880"/>
    <cellStyle name="_17-05_PE_Med_Orca_6-10_2007 11 16 6" xfId="19132"/>
    <cellStyle name="_17-05_PE_Med_Orca_6-10_2007 11 16 7" xfId="22376"/>
    <cellStyle name="_17-05_PE_Med_Orca_6-10_2007 11 17" xfId="941"/>
    <cellStyle name="_17-05_PE_Med_Orca_6-10_2007 11 17 2" xfId="3855"/>
    <cellStyle name="_17-05_PE_Med_Orca_6-10_2007 11 17 3" xfId="9377"/>
    <cellStyle name="_17-05_PE_Med_Orca_6-10_2007 11 17 4" xfId="12629"/>
    <cellStyle name="_17-05_PE_Med_Orca_6-10_2007 11 17 5" xfId="15881"/>
    <cellStyle name="_17-05_PE_Med_Orca_6-10_2007 11 17 6" xfId="19133"/>
    <cellStyle name="_17-05_PE_Med_Orca_6-10_2007 11 17 7" xfId="22377"/>
    <cellStyle name="_17-05_PE_Med_Orca_6-10_2007 11 18" xfId="942"/>
    <cellStyle name="_17-05_PE_Med_Orca_6-10_2007 11 18 2" xfId="3856"/>
    <cellStyle name="_17-05_PE_Med_Orca_6-10_2007 11 18 3" xfId="9378"/>
    <cellStyle name="_17-05_PE_Med_Orca_6-10_2007 11 18 4" xfId="12630"/>
    <cellStyle name="_17-05_PE_Med_Orca_6-10_2007 11 18 5" xfId="15882"/>
    <cellStyle name="_17-05_PE_Med_Orca_6-10_2007 11 18 6" xfId="19134"/>
    <cellStyle name="_17-05_PE_Med_Orca_6-10_2007 11 18 7" xfId="22378"/>
    <cellStyle name="_17-05_PE_Med_Orca_6-10_2007 11 19" xfId="943"/>
    <cellStyle name="_17-05_PE_Med_Orca_6-10_2007 11 19 2" xfId="3857"/>
    <cellStyle name="_17-05_PE_Med_Orca_6-10_2007 11 19 3" xfId="9379"/>
    <cellStyle name="_17-05_PE_Med_Orca_6-10_2007 11 19 4" xfId="12631"/>
    <cellStyle name="_17-05_PE_Med_Orca_6-10_2007 11 19 5" xfId="15883"/>
    <cellStyle name="_17-05_PE_Med_Orca_6-10_2007 11 19 6" xfId="19135"/>
    <cellStyle name="_17-05_PE_Med_Orca_6-10_2007 11 19 7" xfId="22379"/>
    <cellStyle name="_17-05_PE_Med_Orca_6-10_2007 11 2" xfId="944"/>
    <cellStyle name="_17-05_PE_Med_Orca_6-10_2007 11 2 2" xfId="3858"/>
    <cellStyle name="_17-05_PE_Med_Orca_6-10_2007 11 2 3" xfId="9380"/>
    <cellStyle name="_17-05_PE_Med_Orca_6-10_2007 11 2 4" xfId="12632"/>
    <cellStyle name="_17-05_PE_Med_Orca_6-10_2007 11 2 5" xfId="15884"/>
    <cellStyle name="_17-05_PE_Med_Orca_6-10_2007 11 2 6" xfId="19136"/>
    <cellStyle name="_17-05_PE_Med_Orca_6-10_2007 11 2 7" xfId="22380"/>
    <cellStyle name="_17-05_PE_Med_Orca_6-10_2007 11 20" xfId="945"/>
    <cellStyle name="_17-05_PE_Med_Orca_6-10_2007 11 20 2" xfId="3859"/>
    <cellStyle name="_17-05_PE_Med_Orca_6-10_2007 11 20 3" xfId="9381"/>
    <cellStyle name="_17-05_PE_Med_Orca_6-10_2007 11 20 4" xfId="12633"/>
    <cellStyle name="_17-05_PE_Med_Orca_6-10_2007 11 20 5" xfId="15885"/>
    <cellStyle name="_17-05_PE_Med_Orca_6-10_2007 11 20 6" xfId="19137"/>
    <cellStyle name="_17-05_PE_Med_Orca_6-10_2007 11 20 7" xfId="22381"/>
    <cellStyle name="_17-05_PE_Med_Orca_6-10_2007 11 21" xfId="946"/>
    <cellStyle name="_17-05_PE_Med_Orca_6-10_2007 11 21 2" xfId="3860"/>
    <cellStyle name="_17-05_PE_Med_Orca_6-10_2007 11 21 3" xfId="9382"/>
    <cellStyle name="_17-05_PE_Med_Orca_6-10_2007 11 21 4" xfId="12634"/>
    <cellStyle name="_17-05_PE_Med_Orca_6-10_2007 11 21 5" xfId="15886"/>
    <cellStyle name="_17-05_PE_Med_Orca_6-10_2007 11 21 6" xfId="19138"/>
    <cellStyle name="_17-05_PE_Med_Orca_6-10_2007 11 21 7" xfId="22382"/>
    <cellStyle name="_17-05_PE_Med_Orca_6-10_2007 11 22" xfId="947"/>
    <cellStyle name="_17-05_PE_Med_Orca_6-10_2007 11 22 2" xfId="3861"/>
    <cellStyle name="_17-05_PE_Med_Orca_6-10_2007 11 22 3" xfId="9383"/>
    <cellStyle name="_17-05_PE_Med_Orca_6-10_2007 11 22 4" xfId="12635"/>
    <cellStyle name="_17-05_PE_Med_Orca_6-10_2007 11 22 5" xfId="15887"/>
    <cellStyle name="_17-05_PE_Med_Orca_6-10_2007 11 22 6" xfId="19139"/>
    <cellStyle name="_17-05_PE_Med_Orca_6-10_2007 11 22 7" xfId="22383"/>
    <cellStyle name="_17-05_PE_Med_Orca_6-10_2007 11 23" xfId="948"/>
    <cellStyle name="_17-05_PE_Med_Orca_6-10_2007 11 23 2" xfId="3862"/>
    <cellStyle name="_17-05_PE_Med_Orca_6-10_2007 11 23 3" xfId="9384"/>
    <cellStyle name="_17-05_PE_Med_Orca_6-10_2007 11 23 4" xfId="12636"/>
    <cellStyle name="_17-05_PE_Med_Orca_6-10_2007 11 23 5" xfId="15888"/>
    <cellStyle name="_17-05_PE_Med_Orca_6-10_2007 11 23 6" xfId="19140"/>
    <cellStyle name="_17-05_PE_Med_Orca_6-10_2007 11 23 7" xfId="22384"/>
    <cellStyle name="_17-05_PE_Med_Orca_6-10_2007 11 24" xfId="949"/>
    <cellStyle name="_17-05_PE_Med_Orca_6-10_2007 11 24 2" xfId="3863"/>
    <cellStyle name="_17-05_PE_Med_Orca_6-10_2007 11 24 3" xfId="9385"/>
    <cellStyle name="_17-05_PE_Med_Orca_6-10_2007 11 24 4" xfId="12637"/>
    <cellStyle name="_17-05_PE_Med_Orca_6-10_2007 11 24 5" xfId="15889"/>
    <cellStyle name="_17-05_PE_Med_Orca_6-10_2007 11 24 6" xfId="19141"/>
    <cellStyle name="_17-05_PE_Med_Orca_6-10_2007 11 24 7" xfId="22385"/>
    <cellStyle name="_17-05_PE_Med_Orca_6-10_2007 11 25" xfId="3034"/>
    <cellStyle name="_17-05_PE_Med_Orca_6-10_2007 11 26" xfId="9369"/>
    <cellStyle name="_17-05_PE_Med_Orca_6-10_2007 11 27" xfId="12621"/>
    <cellStyle name="_17-05_PE_Med_Orca_6-10_2007 11 28" xfId="15873"/>
    <cellStyle name="_17-05_PE_Med_Orca_6-10_2007 11 29" xfId="19125"/>
    <cellStyle name="_17-05_PE_Med_Orca_6-10_2007 11 3" xfId="950"/>
    <cellStyle name="_17-05_PE_Med_Orca_6-10_2007 11 3 2" xfId="3864"/>
    <cellStyle name="_17-05_PE_Med_Orca_6-10_2007 11 3 3" xfId="9386"/>
    <cellStyle name="_17-05_PE_Med_Orca_6-10_2007 11 3 4" xfId="12638"/>
    <cellStyle name="_17-05_PE_Med_Orca_6-10_2007 11 3 5" xfId="15890"/>
    <cellStyle name="_17-05_PE_Med_Orca_6-10_2007 11 3 6" xfId="19142"/>
    <cellStyle name="_17-05_PE_Med_Orca_6-10_2007 11 3 7" xfId="22386"/>
    <cellStyle name="_17-05_PE_Med_Orca_6-10_2007 11 30" xfId="22369"/>
    <cellStyle name="_17-05_PE_Med_Orca_6-10_2007 11 4" xfId="951"/>
    <cellStyle name="_17-05_PE_Med_Orca_6-10_2007 11 4 2" xfId="3865"/>
    <cellStyle name="_17-05_PE_Med_Orca_6-10_2007 11 4 3" xfId="9387"/>
    <cellStyle name="_17-05_PE_Med_Orca_6-10_2007 11 4 4" xfId="12639"/>
    <cellStyle name="_17-05_PE_Med_Orca_6-10_2007 11 4 5" xfId="15891"/>
    <cellStyle name="_17-05_PE_Med_Orca_6-10_2007 11 4 6" xfId="19143"/>
    <cellStyle name="_17-05_PE_Med_Orca_6-10_2007 11 4 7" xfId="22387"/>
    <cellStyle name="_17-05_PE_Med_Orca_6-10_2007 11 5" xfId="952"/>
    <cellStyle name="_17-05_PE_Med_Orca_6-10_2007 11 5 2" xfId="3866"/>
    <cellStyle name="_17-05_PE_Med_Orca_6-10_2007 11 5 3" xfId="9388"/>
    <cellStyle name="_17-05_PE_Med_Orca_6-10_2007 11 5 4" xfId="12640"/>
    <cellStyle name="_17-05_PE_Med_Orca_6-10_2007 11 5 5" xfId="15892"/>
    <cellStyle name="_17-05_PE_Med_Orca_6-10_2007 11 5 6" xfId="19144"/>
    <cellStyle name="_17-05_PE_Med_Orca_6-10_2007 11 5 7" xfId="22388"/>
    <cellStyle name="_17-05_PE_Med_Orca_6-10_2007 11 6" xfId="953"/>
    <cellStyle name="_17-05_PE_Med_Orca_6-10_2007 11 6 2" xfId="3867"/>
    <cellStyle name="_17-05_PE_Med_Orca_6-10_2007 11 6 3" xfId="9389"/>
    <cellStyle name="_17-05_PE_Med_Orca_6-10_2007 11 6 4" xfId="12641"/>
    <cellStyle name="_17-05_PE_Med_Orca_6-10_2007 11 6 5" xfId="15893"/>
    <cellStyle name="_17-05_PE_Med_Orca_6-10_2007 11 6 6" xfId="19145"/>
    <cellStyle name="_17-05_PE_Med_Orca_6-10_2007 11 6 7" xfId="22389"/>
    <cellStyle name="_17-05_PE_Med_Orca_6-10_2007 11 7" xfId="954"/>
    <cellStyle name="_17-05_PE_Med_Orca_6-10_2007 11 7 2" xfId="3868"/>
    <cellStyle name="_17-05_PE_Med_Orca_6-10_2007 11 7 3" xfId="9390"/>
    <cellStyle name="_17-05_PE_Med_Orca_6-10_2007 11 7 4" xfId="12642"/>
    <cellStyle name="_17-05_PE_Med_Orca_6-10_2007 11 7 5" xfId="15894"/>
    <cellStyle name="_17-05_PE_Med_Orca_6-10_2007 11 7 6" xfId="19146"/>
    <cellStyle name="_17-05_PE_Med_Orca_6-10_2007 11 7 7" xfId="22390"/>
    <cellStyle name="_17-05_PE_Med_Orca_6-10_2007 11 8" xfId="955"/>
    <cellStyle name="_17-05_PE_Med_Orca_6-10_2007 11 8 2" xfId="3869"/>
    <cellStyle name="_17-05_PE_Med_Orca_6-10_2007 11 8 3" xfId="9391"/>
    <cellStyle name="_17-05_PE_Med_Orca_6-10_2007 11 8 4" xfId="12643"/>
    <cellStyle name="_17-05_PE_Med_Orca_6-10_2007 11 8 5" xfId="15895"/>
    <cellStyle name="_17-05_PE_Med_Orca_6-10_2007 11 8 6" xfId="19147"/>
    <cellStyle name="_17-05_PE_Med_Orca_6-10_2007 11 8 7" xfId="22391"/>
    <cellStyle name="_17-05_PE_Med_Orca_6-10_2007 11 9" xfId="956"/>
    <cellStyle name="_17-05_PE_Med_Orca_6-10_2007 11 9 2" xfId="3870"/>
    <cellStyle name="_17-05_PE_Med_Orca_6-10_2007 11 9 3" xfId="9392"/>
    <cellStyle name="_17-05_PE_Med_Orca_6-10_2007 11 9 4" xfId="12644"/>
    <cellStyle name="_17-05_PE_Med_Orca_6-10_2007 11 9 5" xfId="15896"/>
    <cellStyle name="_17-05_PE_Med_Orca_6-10_2007 11 9 6" xfId="19148"/>
    <cellStyle name="_17-05_PE_Med_Orca_6-10_2007 11 9 7" xfId="22392"/>
    <cellStyle name="_17-05_PE_Med_Orca_6-10_2007 11_16-09_PE_V2_ARQ_M-O_28-01-11" xfId="6281"/>
    <cellStyle name="_17-05_PE_Med_Orca_6-10_2007 11_ARTICULADO" xfId="6021"/>
    <cellStyle name="_17-05_PE_Med_Orca_6-10_2007 11_ARTICULADO 2" xfId="9393"/>
    <cellStyle name="_17-05_PE_Med_Orca_6-10_2007 11_ARTICULADO 3" xfId="12645"/>
    <cellStyle name="_17-05_PE_Med_Orca_6-10_2007 11_ARTICULADO 4" xfId="15897"/>
    <cellStyle name="_17-05_PE_Med_Orca_6-10_2007 11_ARTICULADO 5" xfId="19149"/>
    <cellStyle name="_17-05_PE_Med_Orca_6-10_2007 11_ARTICULADO 6" xfId="22393"/>
    <cellStyle name="_17-05_PE_Med_Orca_6-10_2007 12" xfId="62"/>
    <cellStyle name="_17-05_PE_Med_Orca_6-10_2007 12 10" xfId="957"/>
    <cellStyle name="_17-05_PE_Med_Orca_6-10_2007 12 10 2" xfId="3871"/>
    <cellStyle name="_17-05_PE_Med_Orca_6-10_2007 12 10 3" xfId="9395"/>
    <cellStyle name="_17-05_PE_Med_Orca_6-10_2007 12 10 4" xfId="12647"/>
    <cellStyle name="_17-05_PE_Med_Orca_6-10_2007 12 10 5" xfId="15899"/>
    <cellStyle name="_17-05_PE_Med_Orca_6-10_2007 12 10 6" xfId="19151"/>
    <cellStyle name="_17-05_PE_Med_Orca_6-10_2007 12 10 7" xfId="22395"/>
    <cellStyle name="_17-05_PE_Med_Orca_6-10_2007 12 11" xfId="958"/>
    <cellStyle name="_17-05_PE_Med_Orca_6-10_2007 12 11 2" xfId="3872"/>
    <cellStyle name="_17-05_PE_Med_Orca_6-10_2007 12 11 3" xfId="9396"/>
    <cellStyle name="_17-05_PE_Med_Orca_6-10_2007 12 11 4" xfId="12648"/>
    <cellStyle name="_17-05_PE_Med_Orca_6-10_2007 12 11 5" xfId="15900"/>
    <cellStyle name="_17-05_PE_Med_Orca_6-10_2007 12 11 6" xfId="19152"/>
    <cellStyle name="_17-05_PE_Med_Orca_6-10_2007 12 11 7" xfId="22396"/>
    <cellStyle name="_17-05_PE_Med_Orca_6-10_2007 12 12" xfId="959"/>
    <cellStyle name="_17-05_PE_Med_Orca_6-10_2007 12 12 2" xfId="3873"/>
    <cellStyle name="_17-05_PE_Med_Orca_6-10_2007 12 12 3" xfId="9397"/>
    <cellStyle name="_17-05_PE_Med_Orca_6-10_2007 12 12 4" xfId="12649"/>
    <cellStyle name="_17-05_PE_Med_Orca_6-10_2007 12 12 5" xfId="15901"/>
    <cellStyle name="_17-05_PE_Med_Orca_6-10_2007 12 12 6" xfId="19153"/>
    <cellStyle name="_17-05_PE_Med_Orca_6-10_2007 12 12 7" xfId="22397"/>
    <cellStyle name="_17-05_PE_Med_Orca_6-10_2007 12 13" xfId="960"/>
    <cellStyle name="_17-05_PE_Med_Orca_6-10_2007 12 13 2" xfId="3874"/>
    <cellStyle name="_17-05_PE_Med_Orca_6-10_2007 12 13 3" xfId="9398"/>
    <cellStyle name="_17-05_PE_Med_Orca_6-10_2007 12 13 4" xfId="12650"/>
    <cellStyle name="_17-05_PE_Med_Orca_6-10_2007 12 13 5" xfId="15902"/>
    <cellStyle name="_17-05_PE_Med_Orca_6-10_2007 12 13 6" xfId="19154"/>
    <cellStyle name="_17-05_PE_Med_Orca_6-10_2007 12 13 7" xfId="22398"/>
    <cellStyle name="_17-05_PE_Med_Orca_6-10_2007 12 14" xfId="961"/>
    <cellStyle name="_17-05_PE_Med_Orca_6-10_2007 12 14 2" xfId="3875"/>
    <cellStyle name="_17-05_PE_Med_Orca_6-10_2007 12 14 3" xfId="9399"/>
    <cellStyle name="_17-05_PE_Med_Orca_6-10_2007 12 14 4" xfId="12651"/>
    <cellStyle name="_17-05_PE_Med_Orca_6-10_2007 12 14 5" xfId="15903"/>
    <cellStyle name="_17-05_PE_Med_Orca_6-10_2007 12 14 6" xfId="19155"/>
    <cellStyle name="_17-05_PE_Med_Orca_6-10_2007 12 14 7" xfId="22399"/>
    <cellStyle name="_17-05_PE_Med_Orca_6-10_2007 12 15" xfId="962"/>
    <cellStyle name="_17-05_PE_Med_Orca_6-10_2007 12 15 2" xfId="3876"/>
    <cellStyle name="_17-05_PE_Med_Orca_6-10_2007 12 15 3" xfId="9400"/>
    <cellStyle name="_17-05_PE_Med_Orca_6-10_2007 12 15 4" xfId="12652"/>
    <cellStyle name="_17-05_PE_Med_Orca_6-10_2007 12 15 5" xfId="15904"/>
    <cellStyle name="_17-05_PE_Med_Orca_6-10_2007 12 15 6" xfId="19156"/>
    <cellStyle name="_17-05_PE_Med_Orca_6-10_2007 12 15 7" xfId="22400"/>
    <cellStyle name="_17-05_PE_Med_Orca_6-10_2007 12 16" xfId="963"/>
    <cellStyle name="_17-05_PE_Med_Orca_6-10_2007 12 16 2" xfId="3877"/>
    <cellStyle name="_17-05_PE_Med_Orca_6-10_2007 12 16 3" xfId="9401"/>
    <cellStyle name="_17-05_PE_Med_Orca_6-10_2007 12 16 4" xfId="12653"/>
    <cellStyle name="_17-05_PE_Med_Orca_6-10_2007 12 16 5" xfId="15905"/>
    <cellStyle name="_17-05_PE_Med_Orca_6-10_2007 12 16 6" xfId="19157"/>
    <cellStyle name="_17-05_PE_Med_Orca_6-10_2007 12 16 7" xfId="22401"/>
    <cellStyle name="_17-05_PE_Med_Orca_6-10_2007 12 17" xfId="964"/>
    <cellStyle name="_17-05_PE_Med_Orca_6-10_2007 12 17 2" xfId="3878"/>
    <cellStyle name="_17-05_PE_Med_Orca_6-10_2007 12 17 3" xfId="9402"/>
    <cellStyle name="_17-05_PE_Med_Orca_6-10_2007 12 17 4" xfId="12654"/>
    <cellStyle name="_17-05_PE_Med_Orca_6-10_2007 12 17 5" xfId="15906"/>
    <cellStyle name="_17-05_PE_Med_Orca_6-10_2007 12 17 6" xfId="19158"/>
    <cellStyle name="_17-05_PE_Med_Orca_6-10_2007 12 17 7" xfId="22402"/>
    <cellStyle name="_17-05_PE_Med_Orca_6-10_2007 12 18" xfId="965"/>
    <cellStyle name="_17-05_PE_Med_Orca_6-10_2007 12 18 2" xfId="3879"/>
    <cellStyle name="_17-05_PE_Med_Orca_6-10_2007 12 18 3" xfId="9403"/>
    <cellStyle name="_17-05_PE_Med_Orca_6-10_2007 12 18 4" xfId="12655"/>
    <cellStyle name="_17-05_PE_Med_Orca_6-10_2007 12 18 5" xfId="15907"/>
    <cellStyle name="_17-05_PE_Med_Orca_6-10_2007 12 18 6" xfId="19159"/>
    <cellStyle name="_17-05_PE_Med_Orca_6-10_2007 12 18 7" xfId="22403"/>
    <cellStyle name="_17-05_PE_Med_Orca_6-10_2007 12 19" xfId="966"/>
    <cellStyle name="_17-05_PE_Med_Orca_6-10_2007 12 19 2" xfId="3880"/>
    <cellStyle name="_17-05_PE_Med_Orca_6-10_2007 12 19 3" xfId="9404"/>
    <cellStyle name="_17-05_PE_Med_Orca_6-10_2007 12 19 4" xfId="12656"/>
    <cellStyle name="_17-05_PE_Med_Orca_6-10_2007 12 19 5" xfId="15908"/>
    <cellStyle name="_17-05_PE_Med_Orca_6-10_2007 12 19 6" xfId="19160"/>
    <cellStyle name="_17-05_PE_Med_Orca_6-10_2007 12 19 7" xfId="22404"/>
    <cellStyle name="_17-05_PE_Med_Orca_6-10_2007 12 2" xfId="967"/>
    <cellStyle name="_17-05_PE_Med_Orca_6-10_2007 12 2 2" xfId="3881"/>
    <cellStyle name="_17-05_PE_Med_Orca_6-10_2007 12 2 3" xfId="9405"/>
    <cellStyle name="_17-05_PE_Med_Orca_6-10_2007 12 2 4" xfId="12657"/>
    <cellStyle name="_17-05_PE_Med_Orca_6-10_2007 12 2 5" xfId="15909"/>
    <cellStyle name="_17-05_PE_Med_Orca_6-10_2007 12 2 6" xfId="19161"/>
    <cellStyle name="_17-05_PE_Med_Orca_6-10_2007 12 2 7" xfId="22405"/>
    <cellStyle name="_17-05_PE_Med_Orca_6-10_2007 12 20" xfId="968"/>
    <cellStyle name="_17-05_PE_Med_Orca_6-10_2007 12 20 2" xfId="3882"/>
    <cellStyle name="_17-05_PE_Med_Orca_6-10_2007 12 20 3" xfId="9406"/>
    <cellStyle name="_17-05_PE_Med_Orca_6-10_2007 12 20 4" xfId="12658"/>
    <cellStyle name="_17-05_PE_Med_Orca_6-10_2007 12 20 5" xfId="15910"/>
    <cellStyle name="_17-05_PE_Med_Orca_6-10_2007 12 20 6" xfId="19162"/>
    <cellStyle name="_17-05_PE_Med_Orca_6-10_2007 12 20 7" xfId="22406"/>
    <cellStyle name="_17-05_PE_Med_Orca_6-10_2007 12 21" xfId="969"/>
    <cellStyle name="_17-05_PE_Med_Orca_6-10_2007 12 21 2" xfId="3883"/>
    <cellStyle name="_17-05_PE_Med_Orca_6-10_2007 12 21 3" xfId="9407"/>
    <cellStyle name="_17-05_PE_Med_Orca_6-10_2007 12 21 4" xfId="12659"/>
    <cellStyle name="_17-05_PE_Med_Orca_6-10_2007 12 21 5" xfId="15911"/>
    <cellStyle name="_17-05_PE_Med_Orca_6-10_2007 12 21 6" xfId="19163"/>
    <cellStyle name="_17-05_PE_Med_Orca_6-10_2007 12 21 7" xfId="22407"/>
    <cellStyle name="_17-05_PE_Med_Orca_6-10_2007 12 22" xfId="970"/>
    <cellStyle name="_17-05_PE_Med_Orca_6-10_2007 12 22 2" xfId="3884"/>
    <cellStyle name="_17-05_PE_Med_Orca_6-10_2007 12 22 3" xfId="9408"/>
    <cellStyle name="_17-05_PE_Med_Orca_6-10_2007 12 22 4" xfId="12660"/>
    <cellStyle name="_17-05_PE_Med_Orca_6-10_2007 12 22 5" xfId="15912"/>
    <cellStyle name="_17-05_PE_Med_Orca_6-10_2007 12 22 6" xfId="19164"/>
    <cellStyle name="_17-05_PE_Med_Orca_6-10_2007 12 22 7" xfId="22408"/>
    <cellStyle name="_17-05_PE_Med_Orca_6-10_2007 12 23" xfId="971"/>
    <cellStyle name="_17-05_PE_Med_Orca_6-10_2007 12 23 2" xfId="3885"/>
    <cellStyle name="_17-05_PE_Med_Orca_6-10_2007 12 23 3" xfId="9409"/>
    <cellStyle name="_17-05_PE_Med_Orca_6-10_2007 12 23 4" xfId="12661"/>
    <cellStyle name="_17-05_PE_Med_Orca_6-10_2007 12 23 5" xfId="15913"/>
    <cellStyle name="_17-05_PE_Med_Orca_6-10_2007 12 23 6" xfId="19165"/>
    <cellStyle name="_17-05_PE_Med_Orca_6-10_2007 12 23 7" xfId="22409"/>
    <cellStyle name="_17-05_PE_Med_Orca_6-10_2007 12 24" xfId="972"/>
    <cellStyle name="_17-05_PE_Med_Orca_6-10_2007 12 24 2" xfId="3886"/>
    <cellStyle name="_17-05_PE_Med_Orca_6-10_2007 12 24 3" xfId="9410"/>
    <cellStyle name="_17-05_PE_Med_Orca_6-10_2007 12 24 4" xfId="12662"/>
    <cellStyle name="_17-05_PE_Med_Orca_6-10_2007 12 24 5" xfId="15914"/>
    <cellStyle name="_17-05_PE_Med_Orca_6-10_2007 12 24 6" xfId="19166"/>
    <cellStyle name="_17-05_PE_Med_Orca_6-10_2007 12 24 7" xfId="22410"/>
    <cellStyle name="_17-05_PE_Med_Orca_6-10_2007 12 25" xfId="3035"/>
    <cellStyle name="_17-05_PE_Med_Orca_6-10_2007 12 26" xfId="9394"/>
    <cellStyle name="_17-05_PE_Med_Orca_6-10_2007 12 27" xfId="12646"/>
    <cellStyle name="_17-05_PE_Med_Orca_6-10_2007 12 28" xfId="15898"/>
    <cellStyle name="_17-05_PE_Med_Orca_6-10_2007 12 29" xfId="19150"/>
    <cellStyle name="_17-05_PE_Med_Orca_6-10_2007 12 3" xfId="973"/>
    <cellStyle name="_17-05_PE_Med_Orca_6-10_2007 12 3 2" xfId="3887"/>
    <cellStyle name="_17-05_PE_Med_Orca_6-10_2007 12 3 3" xfId="9411"/>
    <cellStyle name="_17-05_PE_Med_Orca_6-10_2007 12 3 4" xfId="12663"/>
    <cellStyle name="_17-05_PE_Med_Orca_6-10_2007 12 3 5" xfId="15915"/>
    <cellStyle name="_17-05_PE_Med_Orca_6-10_2007 12 3 6" xfId="19167"/>
    <cellStyle name="_17-05_PE_Med_Orca_6-10_2007 12 3 7" xfId="22411"/>
    <cellStyle name="_17-05_PE_Med_Orca_6-10_2007 12 30" xfId="22394"/>
    <cellStyle name="_17-05_PE_Med_Orca_6-10_2007 12 4" xfId="974"/>
    <cellStyle name="_17-05_PE_Med_Orca_6-10_2007 12 4 2" xfId="3888"/>
    <cellStyle name="_17-05_PE_Med_Orca_6-10_2007 12 4 3" xfId="9412"/>
    <cellStyle name="_17-05_PE_Med_Orca_6-10_2007 12 4 4" xfId="12664"/>
    <cellStyle name="_17-05_PE_Med_Orca_6-10_2007 12 4 5" xfId="15916"/>
    <cellStyle name="_17-05_PE_Med_Orca_6-10_2007 12 4 6" xfId="19168"/>
    <cellStyle name="_17-05_PE_Med_Orca_6-10_2007 12 4 7" xfId="22412"/>
    <cellStyle name="_17-05_PE_Med_Orca_6-10_2007 12 5" xfId="975"/>
    <cellStyle name="_17-05_PE_Med_Orca_6-10_2007 12 5 2" xfId="3889"/>
    <cellStyle name="_17-05_PE_Med_Orca_6-10_2007 12 5 3" xfId="9413"/>
    <cellStyle name="_17-05_PE_Med_Orca_6-10_2007 12 5 4" xfId="12665"/>
    <cellStyle name="_17-05_PE_Med_Orca_6-10_2007 12 5 5" xfId="15917"/>
    <cellStyle name="_17-05_PE_Med_Orca_6-10_2007 12 5 6" xfId="19169"/>
    <cellStyle name="_17-05_PE_Med_Orca_6-10_2007 12 5 7" xfId="22413"/>
    <cellStyle name="_17-05_PE_Med_Orca_6-10_2007 12 6" xfId="976"/>
    <cellStyle name="_17-05_PE_Med_Orca_6-10_2007 12 6 2" xfId="3890"/>
    <cellStyle name="_17-05_PE_Med_Orca_6-10_2007 12 6 3" xfId="9414"/>
    <cellStyle name="_17-05_PE_Med_Orca_6-10_2007 12 6 4" xfId="12666"/>
    <cellStyle name="_17-05_PE_Med_Orca_6-10_2007 12 6 5" xfId="15918"/>
    <cellStyle name="_17-05_PE_Med_Orca_6-10_2007 12 6 6" xfId="19170"/>
    <cellStyle name="_17-05_PE_Med_Orca_6-10_2007 12 6 7" xfId="22414"/>
    <cellStyle name="_17-05_PE_Med_Orca_6-10_2007 12 7" xfId="977"/>
    <cellStyle name="_17-05_PE_Med_Orca_6-10_2007 12 7 2" xfId="3891"/>
    <cellStyle name="_17-05_PE_Med_Orca_6-10_2007 12 7 3" xfId="9415"/>
    <cellStyle name="_17-05_PE_Med_Orca_6-10_2007 12 7 4" xfId="12667"/>
    <cellStyle name="_17-05_PE_Med_Orca_6-10_2007 12 7 5" xfId="15919"/>
    <cellStyle name="_17-05_PE_Med_Orca_6-10_2007 12 7 6" xfId="19171"/>
    <cellStyle name="_17-05_PE_Med_Orca_6-10_2007 12 7 7" xfId="22415"/>
    <cellStyle name="_17-05_PE_Med_Orca_6-10_2007 12 8" xfId="978"/>
    <cellStyle name="_17-05_PE_Med_Orca_6-10_2007 12 8 2" xfId="3892"/>
    <cellStyle name="_17-05_PE_Med_Orca_6-10_2007 12 8 3" xfId="9416"/>
    <cellStyle name="_17-05_PE_Med_Orca_6-10_2007 12 8 4" xfId="12668"/>
    <cellStyle name="_17-05_PE_Med_Orca_6-10_2007 12 8 5" xfId="15920"/>
    <cellStyle name="_17-05_PE_Med_Orca_6-10_2007 12 8 6" xfId="19172"/>
    <cellStyle name="_17-05_PE_Med_Orca_6-10_2007 12 8 7" xfId="22416"/>
    <cellStyle name="_17-05_PE_Med_Orca_6-10_2007 12 9" xfId="979"/>
    <cellStyle name="_17-05_PE_Med_Orca_6-10_2007 12 9 2" xfId="3893"/>
    <cellStyle name="_17-05_PE_Med_Orca_6-10_2007 12 9 3" xfId="9417"/>
    <cellStyle name="_17-05_PE_Med_Orca_6-10_2007 12 9 4" xfId="12669"/>
    <cellStyle name="_17-05_PE_Med_Orca_6-10_2007 12 9 5" xfId="15921"/>
    <cellStyle name="_17-05_PE_Med_Orca_6-10_2007 12 9 6" xfId="19173"/>
    <cellStyle name="_17-05_PE_Med_Orca_6-10_2007 12 9 7" xfId="22417"/>
    <cellStyle name="_17-05_PE_Med_Orca_6-10_2007 12_16-09_PE_V2_ARQ_M-O_28-01-11" xfId="6282"/>
    <cellStyle name="_17-05_PE_Med_Orca_6-10_2007 12_ARTICULADO" xfId="6022"/>
    <cellStyle name="_17-05_PE_Med_Orca_6-10_2007 12_ARTICULADO 2" xfId="9418"/>
    <cellStyle name="_17-05_PE_Med_Orca_6-10_2007 12_ARTICULADO 3" xfId="12670"/>
    <cellStyle name="_17-05_PE_Med_Orca_6-10_2007 12_ARTICULADO 4" xfId="15922"/>
    <cellStyle name="_17-05_PE_Med_Orca_6-10_2007 12_ARTICULADO 5" xfId="19174"/>
    <cellStyle name="_17-05_PE_Med_Orca_6-10_2007 12_ARTICULADO 6" xfId="22418"/>
    <cellStyle name="_17-05_PE_Med_Orca_6-10_2007 13" xfId="63"/>
    <cellStyle name="_17-05_PE_Med_Orca_6-10_2007 13 10" xfId="980"/>
    <cellStyle name="_17-05_PE_Med_Orca_6-10_2007 13 10 2" xfId="3894"/>
    <cellStyle name="_17-05_PE_Med_Orca_6-10_2007 13 10 3" xfId="9420"/>
    <cellStyle name="_17-05_PE_Med_Orca_6-10_2007 13 10 4" xfId="12672"/>
    <cellStyle name="_17-05_PE_Med_Orca_6-10_2007 13 10 5" xfId="15924"/>
    <cellStyle name="_17-05_PE_Med_Orca_6-10_2007 13 10 6" xfId="19176"/>
    <cellStyle name="_17-05_PE_Med_Orca_6-10_2007 13 10 7" xfId="22420"/>
    <cellStyle name="_17-05_PE_Med_Orca_6-10_2007 13 11" xfId="981"/>
    <cellStyle name="_17-05_PE_Med_Orca_6-10_2007 13 11 2" xfId="3895"/>
    <cellStyle name="_17-05_PE_Med_Orca_6-10_2007 13 11 3" xfId="9421"/>
    <cellStyle name="_17-05_PE_Med_Orca_6-10_2007 13 11 4" xfId="12673"/>
    <cellStyle name="_17-05_PE_Med_Orca_6-10_2007 13 11 5" xfId="15925"/>
    <cellStyle name="_17-05_PE_Med_Orca_6-10_2007 13 11 6" xfId="19177"/>
    <cellStyle name="_17-05_PE_Med_Orca_6-10_2007 13 11 7" xfId="22421"/>
    <cellStyle name="_17-05_PE_Med_Orca_6-10_2007 13 12" xfId="982"/>
    <cellStyle name="_17-05_PE_Med_Orca_6-10_2007 13 12 2" xfId="3896"/>
    <cellStyle name="_17-05_PE_Med_Orca_6-10_2007 13 12 3" xfId="9422"/>
    <cellStyle name="_17-05_PE_Med_Orca_6-10_2007 13 12 4" xfId="12674"/>
    <cellStyle name="_17-05_PE_Med_Orca_6-10_2007 13 12 5" xfId="15926"/>
    <cellStyle name="_17-05_PE_Med_Orca_6-10_2007 13 12 6" xfId="19178"/>
    <cellStyle name="_17-05_PE_Med_Orca_6-10_2007 13 12 7" xfId="22422"/>
    <cellStyle name="_17-05_PE_Med_Orca_6-10_2007 13 13" xfId="983"/>
    <cellStyle name="_17-05_PE_Med_Orca_6-10_2007 13 13 2" xfId="3897"/>
    <cellStyle name="_17-05_PE_Med_Orca_6-10_2007 13 13 3" xfId="9423"/>
    <cellStyle name="_17-05_PE_Med_Orca_6-10_2007 13 13 4" xfId="12675"/>
    <cellStyle name="_17-05_PE_Med_Orca_6-10_2007 13 13 5" xfId="15927"/>
    <cellStyle name="_17-05_PE_Med_Orca_6-10_2007 13 13 6" xfId="19179"/>
    <cellStyle name="_17-05_PE_Med_Orca_6-10_2007 13 13 7" xfId="22423"/>
    <cellStyle name="_17-05_PE_Med_Orca_6-10_2007 13 14" xfId="984"/>
    <cellStyle name="_17-05_PE_Med_Orca_6-10_2007 13 14 2" xfId="3898"/>
    <cellStyle name="_17-05_PE_Med_Orca_6-10_2007 13 14 3" xfId="9424"/>
    <cellStyle name="_17-05_PE_Med_Orca_6-10_2007 13 14 4" xfId="12676"/>
    <cellStyle name="_17-05_PE_Med_Orca_6-10_2007 13 14 5" xfId="15928"/>
    <cellStyle name="_17-05_PE_Med_Orca_6-10_2007 13 14 6" xfId="19180"/>
    <cellStyle name="_17-05_PE_Med_Orca_6-10_2007 13 14 7" xfId="22424"/>
    <cellStyle name="_17-05_PE_Med_Orca_6-10_2007 13 15" xfId="985"/>
    <cellStyle name="_17-05_PE_Med_Orca_6-10_2007 13 15 2" xfId="3899"/>
    <cellStyle name="_17-05_PE_Med_Orca_6-10_2007 13 15 3" xfId="9425"/>
    <cellStyle name="_17-05_PE_Med_Orca_6-10_2007 13 15 4" xfId="12677"/>
    <cellStyle name="_17-05_PE_Med_Orca_6-10_2007 13 15 5" xfId="15929"/>
    <cellStyle name="_17-05_PE_Med_Orca_6-10_2007 13 15 6" xfId="19181"/>
    <cellStyle name="_17-05_PE_Med_Orca_6-10_2007 13 15 7" xfId="22425"/>
    <cellStyle name="_17-05_PE_Med_Orca_6-10_2007 13 16" xfId="986"/>
    <cellStyle name="_17-05_PE_Med_Orca_6-10_2007 13 16 2" xfId="3900"/>
    <cellStyle name="_17-05_PE_Med_Orca_6-10_2007 13 16 3" xfId="9426"/>
    <cellStyle name="_17-05_PE_Med_Orca_6-10_2007 13 16 4" xfId="12678"/>
    <cellStyle name="_17-05_PE_Med_Orca_6-10_2007 13 16 5" xfId="15930"/>
    <cellStyle name="_17-05_PE_Med_Orca_6-10_2007 13 16 6" xfId="19182"/>
    <cellStyle name="_17-05_PE_Med_Orca_6-10_2007 13 16 7" xfId="22426"/>
    <cellStyle name="_17-05_PE_Med_Orca_6-10_2007 13 17" xfId="987"/>
    <cellStyle name="_17-05_PE_Med_Orca_6-10_2007 13 17 2" xfId="3901"/>
    <cellStyle name="_17-05_PE_Med_Orca_6-10_2007 13 17 3" xfId="9427"/>
    <cellStyle name="_17-05_PE_Med_Orca_6-10_2007 13 17 4" xfId="12679"/>
    <cellStyle name="_17-05_PE_Med_Orca_6-10_2007 13 17 5" xfId="15931"/>
    <cellStyle name="_17-05_PE_Med_Orca_6-10_2007 13 17 6" xfId="19183"/>
    <cellStyle name="_17-05_PE_Med_Orca_6-10_2007 13 17 7" xfId="22427"/>
    <cellStyle name="_17-05_PE_Med_Orca_6-10_2007 13 18" xfId="988"/>
    <cellStyle name="_17-05_PE_Med_Orca_6-10_2007 13 18 2" xfId="3902"/>
    <cellStyle name="_17-05_PE_Med_Orca_6-10_2007 13 18 3" xfId="9428"/>
    <cellStyle name="_17-05_PE_Med_Orca_6-10_2007 13 18 4" xfId="12680"/>
    <cellStyle name="_17-05_PE_Med_Orca_6-10_2007 13 18 5" xfId="15932"/>
    <cellStyle name="_17-05_PE_Med_Orca_6-10_2007 13 18 6" xfId="19184"/>
    <cellStyle name="_17-05_PE_Med_Orca_6-10_2007 13 18 7" xfId="22428"/>
    <cellStyle name="_17-05_PE_Med_Orca_6-10_2007 13 19" xfId="989"/>
    <cellStyle name="_17-05_PE_Med_Orca_6-10_2007 13 19 2" xfId="3903"/>
    <cellStyle name="_17-05_PE_Med_Orca_6-10_2007 13 19 3" xfId="9429"/>
    <cellStyle name="_17-05_PE_Med_Orca_6-10_2007 13 19 4" xfId="12681"/>
    <cellStyle name="_17-05_PE_Med_Orca_6-10_2007 13 19 5" xfId="15933"/>
    <cellStyle name="_17-05_PE_Med_Orca_6-10_2007 13 19 6" xfId="19185"/>
    <cellStyle name="_17-05_PE_Med_Orca_6-10_2007 13 19 7" xfId="22429"/>
    <cellStyle name="_17-05_PE_Med_Orca_6-10_2007 13 2" xfId="990"/>
    <cellStyle name="_17-05_PE_Med_Orca_6-10_2007 13 2 2" xfId="3904"/>
    <cellStyle name="_17-05_PE_Med_Orca_6-10_2007 13 2 3" xfId="9430"/>
    <cellStyle name="_17-05_PE_Med_Orca_6-10_2007 13 2 4" xfId="12682"/>
    <cellStyle name="_17-05_PE_Med_Orca_6-10_2007 13 2 5" xfId="15934"/>
    <cellStyle name="_17-05_PE_Med_Orca_6-10_2007 13 2 6" xfId="19186"/>
    <cellStyle name="_17-05_PE_Med_Orca_6-10_2007 13 2 7" xfId="22430"/>
    <cellStyle name="_17-05_PE_Med_Orca_6-10_2007 13 20" xfId="991"/>
    <cellStyle name="_17-05_PE_Med_Orca_6-10_2007 13 20 2" xfId="3905"/>
    <cellStyle name="_17-05_PE_Med_Orca_6-10_2007 13 20 3" xfId="9431"/>
    <cellStyle name="_17-05_PE_Med_Orca_6-10_2007 13 20 4" xfId="12683"/>
    <cellStyle name="_17-05_PE_Med_Orca_6-10_2007 13 20 5" xfId="15935"/>
    <cellStyle name="_17-05_PE_Med_Orca_6-10_2007 13 20 6" xfId="19187"/>
    <cellStyle name="_17-05_PE_Med_Orca_6-10_2007 13 20 7" xfId="22431"/>
    <cellStyle name="_17-05_PE_Med_Orca_6-10_2007 13 21" xfId="992"/>
    <cellStyle name="_17-05_PE_Med_Orca_6-10_2007 13 21 2" xfId="3906"/>
    <cellStyle name="_17-05_PE_Med_Orca_6-10_2007 13 21 3" xfId="9432"/>
    <cellStyle name="_17-05_PE_Med_Orca_6-10_2007 13 21 4" xfId="12684"/>
    <cellStyle name="_17-05_PE_Med_Orca_6-10_2007 13 21 5" xfId="15936"/>
    <cellStyle name="_17-05_PE_Med_Orca_6-10_2007 13 21 6" xfId="19188"/>
    <cellStyle name="_17-05_PE_Med_Orca_6-10_2007 13 21 7" xfId="22432"/>
    <cellStyle name="_17-05_PE_Med_Orca_6-10_2007 13 22" xfId="993"/>
    <cellStyle name="_17-05_PE_Med_Orca_6-10_2007 13 22 2" xfId="3907"/>
    <cellStyle name="_17-05_PE_Med_Orca_6-10_2007 13 22 3" xfId="9433"/>
    <cellStyle name="_17-05_PE_Med_Orca_6-10_2007 13 22 4" xfId="12685"/>
    <cellStyle name="_17-05_PE_Med_Orca_6-10_2007 13 22 5" xfId="15937"/>
    <cellStyle name="_17-05_PE_Med_Orca_6-10_2007 13 22 6" xfId="19189"/>
    <cellStyle name="_17-05_PE_Med_Orca_6-10_2007 13 22 7" xfId="22433"/>
    <cellStyle name="_17-05_PE_Med_Orca_6-10_2007 13 23" xfId="994"/>
    <cellStyle name="_17-05_PE_Med_Orca_6-10_2007 13 23 2" xfId="3908"/>
    <cellStyle name="_17-05_PE_Med_Orca_6-10_2007 13 23 3" xfId="9434"/>
    <cellStyle name="_17-05_PE_Med_Orca_6-10_2007 13 23 4" xfId="12686"/>
    <cellStyle name="_17-05_PE_Med_Orca_6-10_2007 13 23 5" xfId="15938"/>
    <cellStyle name="_17-05_PE_Med_Orca_6-10_2007 13 23 6" xfId="19190"/>
    <cellStyle name="_17-05_PE_Med_Orca_6-10_2007 13 23 7" xfId="22434"/>
    <cellStyle name="_17-05_PE_Med_Orca_6-10_2007 13 24" xfId="995"/>
    <cellStyle name="_17-05_PE_Med_Orca_6-10_2007 13 24 2" xfId="3909"/>
    <cellStyle name="_17-05_PE_Med_Orca_6-10_2007 13 24 3" xfId="9435"/>
    <cellStyle name="_17-05_PE_Med_Orca_6-10_2007 13 24 4" xfId="12687"/>
    <cellStyle name="_17-05_PE_Med_Orca_6-10_2007 13 24 5" xfId="15939"/>
    <cellStyle name="_17-05_PE_Med_Orca_6-10_2007 13 24 6" xfId="19191"/>
    <cellStyle name="_17-05_PE_Med_Orca_6-10_2007 13 24 7" xfId="22435"/>
    <cellStyle name="_17-05_PE_Med_Orca_6-10_2007 13 25" xfId="3036"/>
    <cellStyle name="_17-05_PE_Med_Orca_6-10_2007 13 26" xfId="9419"/>
    <cellStyle name="_17-05_PE_Med_Orca_6-10_2007 13 27" xfId="12671"/>
    <cellStyle name="_17-05_PE_Med_Orca_6-10_2007 13 28" xfId="15923"/>
    <cellStyle name="_17-05_PE_Med_Orca_6-10_2007 13 29" xfId="19175"/>
    <cellStyle name="_17-05_PE_Med_Orca_6-10_2007 13 3" xfId="996"/>
    <cellStyle name="_17-05_PE_Med_Orca_6-10_2007 13 3 2" xfId="3910"/>
    <cellStyle name="_17-05_PE_Med_Orca_6-10_2007 13 3 3" xfId="9436"/>
    <cellStyle name="_17-05_PE_Med_Orca_6-10_2007 13 3 4" xfId="12688"/>
    <cellStyle name="_17-05_PE_Med_Orca_6-10_2007 13 3 5" xfId="15940"/>
    <cellStyle name="_17-05_PE_Med_Orca_6-10_2007 13 3 6" xfId="19192"/>
    <cellStyle name="_17-05_PE_Med_Orca_6-10_2007 13 3 7" xfId="22436"/>
    <cellStyle name="_17-05_PE_Med_Orca_6-10_2007 13 30" xfId="22419"/>
    <cellStyle name="_17-05_PE_Med_Orca_6-10_2007 13 4" xfId="997"/>
    <cellStyle name="_17-05_PE_Med_Orca_6-10_2007 13 4 2" xfId="3911"/>
    <cellStyle name="_17-05_PE_Med_Orca_6-10_2007 13 4 3" xfId="9437"/>
    <cellStyle name="_17-05_PE_Med_Orca_6-10_2007 13 4 4" xfId="12689"/>
    <cellStyle name="_17-05_PE_Med_Orca_6-10_2007 13 4 5" xfId="15941"/>
    <cellStyle name="_17-05_PE_Med_Orca_6-10_2007 13 4 6" xfId="19193"/>
    <cellStyle name="_17-05_PE_Med_Orca_6-10_2007 13 4 7" xfId="22437"/>
    <cellStyle name="_17-05_PE_Med_Orca_6-10_2007 13 5" xfId="998"/>
    <cellStyle name="_17-05_PE_Med_Orca_6-10_2007 13 5 2" xfId="3912"/>
    <cellStyle name="_17-05_PE_Med_Orca_6-10_2007 13 5 3" xfId="9438"/>
    <cellStyle name="_17-05_PE_Med_Orca_6-10_2007 13 5 4" xfId="12690"/>
    <cellStyle name="_17-05_PE_Med_Orca_6-10_2007 13 5 5" xfId="15942"/>
    <cellStyle name="_17-05_PE_Med_Orca_6-10_2007 13 5 6" xfId="19194"/>
    <cellStyle name="_17-05_PE_Med_Orca_6-10_2007 13 5 7" xfId="22438"/>
    <cellStyle name="_17-05_PE_Med_Orca_6-10_2007 13 6" xfId="999"/>
    <cellStyle name="_17-05_PE_Med_Orca_6-10_2007 13 6 2" xfId="3913"/>
    <cellStyle name="_17-05_PE_Med_Orca_6-10_2007 13 6 3" xfId="9439"/>
    <cellStyle name="_17-05_PE_Med_Orca_6-10_2007 13 6 4" xfId="12691"/>
    <cellStyle name="_17-05_PE_Med_Orca_6-10_2007 13 6 5" xfId="15943"/>
    <cellStyle name="_17-05_PE_Med_Orca_6-10_2007 13 6 6" xfId="19195"/>
    <cellStyle name="_17-05_PE_Med_Orca_6-10_2007 13 6 7" xfId="22439"/>
    <cellStyle name="_17-05_PE_Med_Orca_6-10_2007 13 7" xfId="1000"/>
    <cellStyle name="_17-05_PE_Med_Orca_6-10_2007 13 7 2" xfId="3914"/>
    <cellStyle name="_17-05_PE_Med_Orca_6-10_2007 13 7 3" xfId="9440"/>
    <cellStyle name="_17-05_PE_Med_Orca_6-10_2007 13 7 4" xfId="12692"/>
    <cellStyle name="_17-05_PE_Med_Orca_6-10_2007 13 7 5" xfId="15944"/>
    <cellStyle name="_17-05_PE_Med_Orca_6-10_2007 13 7 6" xfId="19196"/>
    <cellStyle name="_17-05_PE_Med_Orca_6-10_2007 13 7 7" xfId="22440"/>
    <cellStyle name="_17-05_PE_Med_Orca_6-10_2007 13 8" xfId="1001"/>
    <cellStyle name="_17-05_PE_Med_Orca_6-10_2007 13 8 2" xfId="3915"/>
    <cellStyle name="_17-05_PE_Med_Orca_6-10_2007 13 8 3" xfId="9441"/>
    <cellStyle name="_17-05_PE_Med_Orca_6-10_2007 13 8 4" xfId="12693"/>
    <cellStyle name="_17-05_PE_Med_Orca_6-10_2007 13 8 5" xfId="15945"/>
    <cellStyle name="_17-05_PE_Med_Orca_6-10_2007 13 8 6" xfId="19197"/>
    <cellStyle name="_17-05_PE_Med_Orca_6-10_2007 13 8 7" xfId="22441"/>
    <cellStyle name="_17-05_PE_Med_Orca_6-10_2007 13 9" xfId="1002"/>
    <cellStyle name="_17-05_PE_Med_Orca_6-10_2007 13 9 2" xfId="3916"/>
    <cellStyle name="_17-05_PE_Med_Orca_6-10_2007 13 9 3" xfId="9442"/>
    <cellStyle name="_17-05_PE_Med_Orca_6-10_2007 13 9 4" xfId="12694"/>
    <cellStyle name="_17-05_PE_Med_Orca_6-10_2007 13 9 5" xfId="15946"/>
    <cellStyle name="_17-05_PE_Med_Orca_6-10_2007 13 9 6" xfId="19198"/>
    <cellStyle name="_17-05_PE_Med_Orca_6-10_2007 13 9 7" xfId="22442"/>
    <cellStyle name="_17-05_PE_Med_Orca_6-10_2007 13_16-09_PE_V2_ARQ_M-O_28-01-11" xfId="6283"/>
    <cellStyle name="_17-05_PE_Med_Orca_6-10_2007 13_ARTICULADO" xfId="6023"/>
    <cellStyle name="_17-05_PE_Med_Orca_6-10_2007 13_ARTICULADO 2" xfId="9443"/>
    <cellStyle name="_17-05_PE_Med_Orca_6-10_2007 13_ARTICULADO 3" xfId="12695"/>
    <cellStyle name="_17-05_PE_Med_Orca_6-10_2007 13_ARTICULADO 4" xfId="15947"/>
    <cellStyle name="_17-05_PE_Med_Orca_6-10_2007 13_ARTICULADO 5" xfId="19199"/>
    <cellStyle name="_17-05_PE_Med_Orca_6-10_2007 13_ARTICULADO 6" xfId="22443"/>
    <cellStyle name="_17-05_PE_Med_Orca_6-10_2007 14" xfId="64"/>
    <cellStyle name="_17-05_PE_Med_Orca_6-10_2007 14 2" xfId="3037"/>
    <cellStyle name="_17-05_PE_Med_Orca_6-10_2007 14 3" xfId="9444"/>
    <cellStyle name="_17-05_PE_Med_Orca_6-10_2007 14 4" xfId="12696"/>
    <cellStyle name="_17-05_PE_Med_Orca_6-10_2007 14 5" xfId="15948"/>
    <cellStyle name="_17-05_PE_Med_Orca_6-10_2007 14 6" xfId="19200"/>
    <cellStyle name="_17-05_PE_Med_Orca_6-10_2007 14 7" xfId="22444"/>
    <cellStyle name="_17-05_PE_Med_Orca_6-10_2007 14_16-09_PE_V2_ARQ_M-O_28-01-11" xfId="6284"/>
    <cellStyle name="_17-05_PE_Med_Orca_6-10_2007 14_ARTICULADO" xfId="6024"/>
    <cellStyle name="_17-05_PE_Med_Orca_6-10_2007 14_ARTICULADO 2" xfId="9445"/>
    <cellStyle name="_17-05_PE_Med_Orca_6-10_2007 14_ARTICULADO 3" xfId="12697"/>
    <cellStyle name="_17-05_PE_Med_Orca_6-10_2007 14_ARTICULADO 4" xfId="15949"/>
    <cellStyle name="_17-05_PE_Med_Orca_6-10_2007 14_ARTICULADO 5" xfId="19201"/>
    <cellStyle name="_17-05_PE_Med_Orca_6-10_2007 14_ARTICULADO 6" xfId="22445"/>
    <cellStyle name="_17-05_PE_Med_Orca_6-10_2007 15" xfId="65"/>
    <cellStyle name="_17-05_PE_Med_Orca_6-10_2007 15 2" xfId="3038"/>
    <cellStyle name="_17-05_PE_Med_Orca_6-10_2007 15 3" xfId="9446"/>
    <cellStyle name="_17-05_PE_Med_Orca_6-10_2007 15 4" xfId="12698"/>
    <cellStyle name="_17-05_PE_Med_Orca_6-10_2007 15 5" xfId="15950"/>
    <cellStyle name="_17-05_PE_Med_Orca_6-10_2007 15 6" xfId="19202"/>
    <cellStyle name="_17-05_PE_Med_Orca_6-10_2007 15 7" xfId="22446"/>
    <cellStyle name="_17-05_PE_Med_Orca_6-10_2007 15_16-09_PE_V2_ARQ_M-O_28-01-11" xfId="6285"/>
    <cellStyle name="_17-05_PE_Med_Orca_6-10_2007 15_ARTICULADO" xfId="6025"/>
    <cellStyle name="_17-05_PE_Med_Orca_6-10_2007 15_ARTICULADO 2" xfId="9447"/>
    <cellStyle name="_17-05_PE_Med_Orca_6-10_2007 15_ARTICULADO 3" xfId="12699"/>
    <cellStyle name="_17-05_PE_Med_Orca_6-10_2007 15_ARTICULADO 4" xfId="15951"/>
    <cellStyle name="_17-05_PE_Med_Orca_6-10_2007 15_ARTICULADO 5" xfId="19203"/>
    <cellStyle name="_17-05_PE_Med_Orca_6-10_2007 15_ARTICULADO 6" xfId="22447"/>
    <cellStyle name="_17-05_PE_Med_Orca_6-10_2007 16" xfId="66"/>
    <cellStyle name="_17-05_PE_Med_Orca_6-10_2007 16 2" xfId="3039"/>
    <cellStyle name="_17-05_PE_Med_Orca_6-10_2007 16 3" xfId="9448"/>
    <cellStyle name="_17-05_PE_Med_Orca_6-10_2007 16 4" xfId="12700"/>
    <cellStyle name="_17-05_PE_Med_Orca_6-10_2007 16 5" xfId="15952"/>
    <cellStyle name="_17-05_PE_Med_Orca_6-10_2007 16 6" xfId="19204"/>
    <cellStyle name="_17-05_PE_Med_Orca_6-10_2007 16 7" xfId="22448"/>
    <cellStyle name="_17-05_PE_Med_Orca_6-10_2007 16_ARTICULADO" xfId="6026"/>
    <cellStyle name="_17-05_PE_Med_Orca_6-10_2007 16_ARTICULADO 2" xfId="9449"/>
    <cellStyle name="_17-05_PE_Med_Orca_6-10_2007 16_ARTICULADO 3" xfId="12701"/>
    <cellStyle name="_17-05_PE_Med_Orca_6-10_2007 16_ARTICULADO 4" xfId="15953"/>
    <cellStyle name="_17-05_PE_Med_Orca_6-10_2007 16_ARTICULADO 5" xfId="19205"/>
    <cellStyle name="_17-05_PE_Med_Orca_6-10_2007 16_ARTICULADO 6" xfId="22449"/>
    <cellStyle name="_17-05_PE_Med_Orca_6-10_2007 17" xfId="67"/>
    <cellStyle name="_17-05_PE_Med_Orca_6-10_2007 17 2" xfId="3040"/>
    <cellStyle name="_17-05_PE_Med_Orca_6-10_2007 17 3" xfId="9450"/>
    <cellStyle name="_17-05_PE_Med_Orca_6-10_2007 17 4" xfId="12702"/>
    <cellStyle name="_17-05_PE_Med_Orca_6-10_2007 17 5" xfId="15954"/>
    <cellStyle name="_17-05_PE_Med_Orca_6-10_2007 17 6" xfId="19206"/>
    <cellStyle name="_17-05_PE_Med_Orca_6-10_2007 17 7" xfId="22450"/>
    <cellStyle name="_17-05_PE_Med_Orca_6-10_2007 17_ARTICULADO" xfId="6027"/>
    <cellStyle name="_17-05_PE_Med_Orca_6-10_2007 17_ARTICULADO 2" xfId="9451"/>
    <cellStyle name="_17-05_PE_Med_Orca_6-10_2007 17_ARTICULADO 3" xfId="12703"/>
    <cellStyle name="_17-05_PE_Med_Orca_6-10_2007 17_ARTICULADO 4" xfId="15955"/>
    <cellStyle name="_17-05_PE_Med_Orca_6-10_2007 17_ARTICULADO 5" xfId="19207"/>
    <cellStyle name="_17-05_PE_Med_Orca_6-10_2007 17_ARTICULADO 6" xfId="22451"/>
    <cellStyle name="_17-05_PE_Med_Orca_6-10_2007 18" xfId="68"/>
    <cellStyle name="_17-05_PE_Med_Orca_6-10_2007 18 2" xfId="3041"/>
    <cellStyle name="_17-05_PE_Med_Orca_6-10_2007 18 3" xfId="9452"/>
    <cellStyle name="_17-05_PE_Med_Orca_6-10_2007 18 4" xfId="12704"/>
    <cellStyle name="_17-05_PE_Med_Orca_6-10_2007 18 5" xfId="15956"/>
    <cellStyle name="_17-05_PE_Med_Orca_6-10_2007 18 6" xfId="19208"/>
    <cellStyle name="_17-05_PE_Med_Orca_6-10_2007 18 7" xfId="22452"/>
    <cellStyle name="_17-05_PE_Med_Orca_6-10_2007 18_ARTICULADO" xfId="6028"/>
    <cellStyle name="_17-05_PE_Med_Orca_6-10_2007 18_ARTICULADO 2" xfId="9453"/>
    <cellStyle name="_17-05_PE_Med_Orca_6-10_2007 18_ARTICULADO 3" xfId="12705"/>
    <cellStyle name="_17-05_PE_Med_Orca_6-10_2007 18_ARTICULADO 4" xfId="15957"/>
    <cellStyle name="_17-05_PE_Med_Orca_6-10_2007 18_ARTICULADO 5" xfId="19209"/>
    <cellStyle name="_17-05_PE_Med_Orca_6-10_2007 18_ARTICULADO 6" xfId="22453"/>
    <cellStyle name="_17-05_PE_Med_Orca_6-10_2007 19" xfId="69"/>
    <cellStyle name="_17-05_PE_Med_Orca_6-10_2007 19 2" xfId="3042"/>
    <cellStyle name="_17-05_PE_Med_Orca_6-10_2007 19 3" xfId="9454"/>
    <cellStyle name="_17-05_PE_Med_Orca_6-10_2007 19 4" xfId="12706"/>
    <cellStyle name="_17-05_PE_Med_Orca_6-10_2007 19 5" xfId="15958"/>
    <cellStyle name="_17-05_PE_Med_Orca_6-10_2007 19 6" xfId="19210"/>
    <cellStyle name="_17-05_PE_Med_Orca_6-10_2007 19 7" xfId="22454"/>
    <cellStyle name="_17-05_PE_Med_Orca_6-10_2007 19_ARTICULADO" xfId="6029"/>
    <cellStyle name="_17-05_PE_Med_Orca_6-10_2007 19_ARTICULADO 2" xfId="9455"/>
    <cellStyle name="_17-05_PE_Med_Orca_6-10_2007 19_ARTICULADO 3" xfId="12707"/>
    <cellStyle name="_17-05_PE_Med_Orca_6-10_2007 19_ARTICULADO 4" xfId="15959"/>
    <cellStyle name="_17-05_PE_Med_Orca_6-10_2007 19_ARTICULADO 5" xfId="19211"/>
    <cellStyle name="_17-05_PE_Med_Orca_6-10_2007 19_ARTICULADO 6" xfId="22455"/>
    <cellStyle name="_17-05_PE_Med_Orca_6-10_2007 2" xfId="70"/>
    <cellStyle name="_17-05_PE_Med_Orca_6-10_2007 2 10" xfId="1003"/>
    <cellStyle name="_17-05_PE_Med_Orca_6-10_2007 2 10 2" xfId="3917"/>
    <cellStyle name="_17-05_PE_Med_Orca_6-10_2007 2 10 3" xfId="9457"/>
    <cellStyle name="_17-05_PE_Med_Orca_6-10_2007 2 10 4" xfId="12709"/>
    <cellStyle name="_17-05_PE_Med_Orca_6-10_2007 2 10 5" xfId="15961"/>
    <cellStyle name="_17-05_PE_Med_Orca_6-10_2007 2 10 6" xfId="19213"/>
    <cellStyle name="_17-05_PE_Med_Orca_6-10_2007 2 10 7" xfId="22457"/>
    <cellStyle name="_17-05_PE_Med_Orca_6-10_2007 2 11" xfId="1004"/>
    <cellStyle name="_17-05_PE_Med_Orca_6-10_2007 2 11 2" xfId="3918"/>
    <cellStyle name="_17-05_PE_Med_Orca_6-10_2007 2 11 3" xfId="9458"/>
    <cellStyle name="_17-05_PE_Med_Orca_6-10_2007 2 11 4" xfId="12710"/>
    <cellStyle name="_17-05_PE_Med_Orca_6-10_2007 2 11 5" xfId="15962"/>
    <cellStyle name="_17-05_PE_Med_Orca_6-10_2007 2 11 6" xfId="19214"/>
    <cellStyle name="_17-05_PE_Med_Orca_6-10_2007 2 11 7" xfId="22458"/>
    <cellStyle name="_17-05_PE_Med_Orca_6-10_2007 2 12" xfId="1005"/>
    <cellStyle name="_17-05_PE_Med_Orca_6-10_2007 2 12 2" xfId="3919"/>
    <cellStyle name="_17-05_PE_Med_Orca_6-10_2007 2 12 3" xfId="9459"/>
    <cellStyle name="_17-05_PE_Med_Orca_6-10_2007 2 12 4" xfId="12711"/>
    <cellStyle name="_17-05_PE_Med_Orca_6-10_2007 2 12 5" xfId="15963"/>
    <cellStyle name="_17-05_PE_Med_Orca_6-10_2007 2 12 6" xfId="19215"/>
    <cellStyle name="_17-05_PE_Med_Orca_6-10_2007 2 12 7" xfId="22459"/>
    <cellStyle name="_17-05_PE_Med_Orca_6-10_2007 2 13" xfId="1006"/>
    <cellStyle name="_17-05_PE_Med_Orca_6-10_2007 2 13 2" xfId="3920"/>
    <cellStyle name="_17-05_PE_Med_Orca_6-10_2007 2 13 3" xfId="9460"/>
    <cellStyle name="_17-05_PE_Med_Orca_6-10_2007 2 13 4" xfId="12712"/>
    <cellStyle name="_17-05_PE_Med_Orca_6-10_2007 2 13 5" xfId="15964"/>
    <cellStyle name="_17-05_PE_Med_Orca_6-10_2007 2 13 6" xfId="19216"/>
    <cellStyle name="_17-05_PE_Med_Orca_6-10_2007 2 13 7" xfId="22460"/>
    <cellStyle name="_17-05_PE_Med_Orca_6-10_2007 2 14" xfId="1007"/>
    <cellStyle name="_17-05_PE_Med_Orca_6-10_2007 2 14 2" xfId="3921"/>
    <cellStyle name="_17-05_PE_Med_Orca_6-10_2007 2 14 3" xfId="9461"/>
    <cellStyle name="_17-05_PE_Med_Orca_6-10_2007 2 14 4" xfId="12713"/>
    <cellStyle name="_17-05_PE_Med_Orca_6-10_2007 2 14 5" xfId="15965"/>
    <cellStyle name="_17-05_PE_Med_Orca_6-10_2007 2 14 6" xfId="19217"/>
    <cellStyle name="_17-05_PE_Med_Orca_6-10_2007 2 14 7" xfId="22461"/>
    <cellStyle name="_17-05_PE_Med_Orca_6-10_2007 2 15" xfId="1008"/>
    <cellStyle name="_17-05_PE_Med_Orca_6-10_2007 2 15 2" xfId="3922"/>
    <cellStyle name="_17-05_PE_Med_Orca_6-10_2007 2 15 3" xfId="9462"/>
    <cellStyle name="_17-05_PE_Med_Orca_6-10_2007 2 15 4" xfId="12714"/>
    <cellStyle name="_17-05_PE_Med_Orca_6-10_2007 2 15 5" xfId="15966"/>
    <cellStyle name="_17-05_PE_Med_Orca_6-10_2007 2 15 6" xfId="19218"/>
    <cellStyle name="_17-05_PE_Med_Orca_6-10_2007 2 15 7" xfId="22462"/>
    <cellStyle name="_17-05_PE_Med_Orca_6-10_2007 2 16" xfId="3043"/>
    <cellStyle name="_17-05_PE_Med_Orca_6-10_2007 2 17" xfId="9456"/>
    <cellStyle name="_17-05_PE_Med_Orca_6-10_2007 2 18" xfId="12708"/>
    <cellStyle name="_17-05_PE_Med_Orca_6-10_2007 2 19" xfId="15960"/>
    <cellStyle name="_17-05_PE_Med_Orca_6-10_2007 2 2" xfId="1009"/>
    <cellStyle name="_17-05_PE_Med_Orca_6-10_2007 2 2 2" xfId="3923"/>
    <cellStyle name="_17-05_PE_Med_Orca_6-10_2007 2 2 3" xfId="9463"/>
    <cellStyle name="_17-05_PE_Med_Orca_6-10_2007 2 2 4" xfId="12715"/>
    <cellStyle name="_17-05_PE_Med_Orca_6-10_2007 2 2 5" xfId="15967"/>
    <cellStyle name="_17-05_PE_Med_Orca_6-10_2007 2 2 6" xfId="19219"/>
    <cellStyle name="_17-05_PE_Med_Orca_6-10_2007 2 2 7" xfId="22463"/>
    <cellStyle name="_17-05_PE_Med_Orca_6-10_2007 2 2_16-09_PE_V2_ARQ_M-O_28-01-11" xfId="6286"/>
    <cellStyle name="_17-05_PE_Med_Orca_6-10_2007 2 20" xfId="19212"/>
    <cellStyle name="_17-05_PE_Med_Orca_6-10_2007 2 21" xfId="22456"/>
    <cellStyle name="_17-05_PE_Med_Orca_6-10_2007 2 3" xfId="1010"/>
    <cellStyle name="_17-05_PE_Med_Orca_6-10_2007 2 3 2" xfId="3924"/>
    <cellStyle name="_17-05_PE_Med_Orca_6-10_2007 2 3 3" xfId="9464"/>
    <cellStyle name="_17-05_PE_Med_Orca_6-10_2007 2 3 4" xfId="12716"/>
    <cellStyle name="_17-05_PE_Med_Orca_6-10_2007 2 3 5" xfId="15968"/>
    <cellStyle name="_17-05_PE_Med_Orca_6-10_2007 2 3 6" xfId="19220"/>
    <cellStyle name="_17-05_PE_Med_Orca_6-10_2007 2 3 7" xfId="22464"/>
    <cellStyle name="_17-05_PE_Med_Orca_6-10_2007 2 3_16-09_PE_V2_ARQ_M-O_28-01-11" xfId="6287"/>
    <cellStyle name="_17-05_PE_Med_Orca_6-10_2007 2 4" xfId="1011"/>
    <cellStyle name="_17-05_PE_Med_Orca_6-10_2007 2 4 2" xfId="3925"/>
    <cellStyle name="_17-05_PE_Med_Orca_6-10_2007 2 4 3" xfId="9465"/>
    <cellStyle name="_17-05_PE_Med_Orca_6-10_2007 2 4 4" xfId="12717"/>
    <cellStyle name="_17-05_PE_Med_Orca_6-10_2007 2 4 5" xfId="15969"/>
    <cellStyle name="_17-05_PE_Med_Orca_6-10_2007 2 4 6" xfId="19221"/>
    <cellStyle name="_17-05_PE_Med_Orca_6-10_2007 2 4 7" xfId="22465"/>
    <cellStyle name="_17-05_PE_Med_Orca_6-10_2007 2 4_16-09_PE_V2_ARQ_M-O_28-01-11" xfId="6288"/>
    <cellStyle name="_17-05_PE_Med_Orca_6-10_2007 2 5" xfId="1012"/>
    <cellStyle name="_17-05_PE_Med_Orca_6-10_2007 2 5 2" xfId="3926"/>
    <cellStyle name="_17-05_PE_Med_Orca_6-10_2007 2 5 3" xfId="9466"/>
    <cellStyle name="_17-05_PE_Med_Orca_6-10_2007 2 5 4" xfId="12718"/>
    <cellStyle name="_17-05_PE_Med_Orca_6-10_2007 2 5 5" xfId="15970"/>
    <cellStyle name="_17-05_PE_Med_Orca_6-10_2007 2 5 6" xfId="19222"/>
    <cellStyle name="_17-05_PE_Med_Orca_6-10_2007 2 5 7" xfId="22466"/>
    <cellStyle name="_17-05_PE_Med_Orca_6-10_2007 2 5_16-09_PE_V2_ARQ_M-O_28-01-11" xfId="6289"/>
    <cellStyle name="_17-05_PE_Med_Orca_6-10_2007 2 6" xfId="1013"/>
    <cellStyle name="_17-05_PE_Med_Orca_6-10_2007 2 6 2" xfId="3927"/>
    <cellStyle name="_17-05_PE_Med_Orca_6-10_2007 2 6 3" xfId="9467"/>
    <cellStyle name="_17-05_PE_Med_Orca_6-10_2007 2 6 4" xfId="12719"/>
    <cellStyle name="_17-05_PE_Med_Orca_6-10_2007 2 6 5" xfId="15971"/>
    <cellStyle name="_17-05_PE_Med_Orca_6-10_2007 2 6 6" xfId="19223"/>
    <cellStyle name="_17-05_PE_Med_Orca_6-10_2007 2 6 7" xfId="22467"/>
    <cellStyle name="_17-05_PE_Med_Orca_6-10_2007 2 6_16-09_PE_V2_ARQ_M-O_28-01-11" xfId="6290"/>
    <cellStyle name="_17-05_PE_Med_Orca_6-10_2007 2 7" xfId="1014"/>
    <cellStyle name="_17-05_PE_Med_Orca_6-10_2007 2 7 2" xfId="3928"/>
    <cellStyle name="_17-05_PE_Med_Orca_6-10_2007 2 7 3" xfId="9468"/>
    <cellStyle name="_17-05_PE_Med_Orca_6-10_2007 2 7 4" xfId="12720"/>
    <cellStyle name="_17-05_PE_Med_Orca_6-10_2007 2 7 5" xfId="15972"/>
    <cellStyle name="_17-05_PE_Med_Orca_6-10_2007 2 7 6" xfId="19224"/>
    <cellStyle name="_17-05_PE_Med_Orca_6-10_2007 2 7 7" xfId="22468"/>
    <cellStyle name="_17-05_PE_Med_Orca_6-10_2007 2 7_16-09_PE_V2_ARQ_M-O_28-01-11" xfId="6291"/>
    <cellStyle name="_17-05_PE_Med_Orca_6-10_2007 2 8" xfId="1015"/>
    <cellStyle name="_17-05_PE_Med_Orca_6-10_2007 2 8 2" xfId="3929"/>
    <cellStyle name="_17-05_PE_Med_Orca_6-10_2007 2 8 3" xfId="9469"/>
    <cellStyle name="_17-05_PE_Med_Orca_6-10_2007 2 8 4" xfId="12721"/>
    <cellStyle name="_17-05_PE_Med_Orca_6-10_2007 2 8 5" xfId="15973"/>
    <cellStyle name="_17-05_PE_Med_Orca_6-10_2007 2 8 6" xfId="19225"/>
    <cellStyle name="_17-05_PE_Med_Orca_6-10_2007 2 8 7" xfId="22469"/>
    <cellStyle name="_17-05_PE_Med_Orca_6-10_2007 2 9" xfId="1016"/>
    <cellStyle name="_17-05_PE_Med_Orca_6-10_2007 2 9 2" xfId="3930"/>
    <cellStyle name="_17-05_PE_Med_Orca_6-10_2007 2 9 3" xfId="9470"/>
    <cellStyle name="_17-05_PE_Med_Orca_6-10_2007 2 9 4" xfId="12722"/>
    <cellStyle name="_17-05_PE_Med_Orca_6-10_2007 2 9 5" xfId="15974"/>
    <cellStyle name="_17-05_PE_Med_Orca_6-10_2007 2 9 6" xfId="19226"/>
    <cellStyle name="_17-05_PE_Med_Orca_6-10_2007 2 9 7" xfId="22470"/>
    <cellStyle name="_17-05_PE_Med_Orca_6-10_2007 2_16-09_PE_V2_ARQ_M-O_28-01-11" xfId="6292"/>
    <cellStyle name="_17-05_PE_Med_Orca_6-10_2007 2_ARTICULADO" xfId="6030"/>
    <cellStyle name="_17-05_PE_Med_Orca_6-10_2007 2_ARTICULADO 2" xfId="9471"/>
    <cellStyle name="_17-05_PE_Med_Orca_6-10_2007 2_ARTICULADO 3" xfId="12723"/>
    <cellStyle name="_17-05_PE_Med_Orca_6-10_2007 2_ARTICULADO 4" xfId="15975"/>
    <cellStyle name="_17-05_PE_Med_Orca_6-10_2007 2_ARTICULADO 5" xfId="19227"/>
    <cellStyle name="_17-05_PE_Med_Orca_6-10_2007 2_ARTICULADO 6" xfId="22471"/>
    <cellStyle name="_17-05_PE_Med_Orca_6-10_2007 20" xfId="71"/>
    <cellStyle name="_17-05_PE_Med_Orca_6-10_2007 20 2" xfId="3044"/>
    <cellStyle name="_17-05_PE_Med_Orca_6-10_2007 20 3" xfId="9472"/>
    <cellStyle name="_17-05_PE_Med_Orca_6-10_2007 20 4" xfId="12724"/>
    <cellStyle name="_17-05_PE_Med_Orca_6-10_2007 20 5" xfId="15976"/>
    <cellStyle name="_17-05_PE_Med_Orca_6-10_2007 20 6" xfId="19228"/>
    <cellStyle name="_17-05_PE_Med_Orca_6-10_2007 20 7" xfId="22472"/>
    <cellStyle name="_17-05_PE_Med_Orca_6-10_2007 20_ARTICULADO" xfId="6031"/>
    <cellStyle name="_17-05_PE_Med_Orca_6-10_2007 20_ARTICULADO 2" xfId="9473"/>
    <cellStyle name="_17-05_PE_Med_Orca_6-10_2007 20_ARTICULADO 3" xfId="12725"/>
    <cellStyle name="_17-05_PE_Med_Orca_6-10_2007 20_ARTICULADO 4" xfId="15977"/>
    <cellStyle name="_17-05_PE_Med_Orca_6-10_2007 20_ARTICULADO 5" xfId="19229"/>
    <cellStyle name="_17-05_PE_Med_Orca_6-10_2007 20_ARTICULADO 6" xfId="22473"/>
    <cellStyle name="_17-05_PE_Med_Orca_6-10_2007 21" xfId="72"/>
    <cellStyle name="_17-05_PE_Med_Orca_6-10_2007 21 2" xfId="3045"/>
    <cellStyle name="_17-05_PE_Med_Orca_6-10_2007 21 3" xfId="9474"/>
    <cellStyle name="_17-05_PE_Med_Orca_6-10_2007 21 4" xfId="12726"/>
    <cellStyle name="_17-05_PE_Med_Orca_6-10_2007 21 5" xfId="15978"/>
    <cellStyle name="_17-05_PE_Med_Orca_6-10_2007 21 6" xfId="19230"/>
    <cellStyle name="_17-05_PE_Med_Orca_6-10_2007 21 7" xfId="22474"/>
    <cellStyle name="_17-05_PE_Med_Orca_6-10_2007 21_ARTICULADO" xfId="6032"/>
    <cellStyle name="_17-05_PE_Med_Orca_6-10_2007 21_ARTICULADO 2" xfId="9475"/>
    <cellStyle name="_17-05_PE_Med_Orca_6-10_2007 21_ARTICULADO 3" xfId="12727"/>
    <cellStyle name="_17-05_PE_Med_Orca_6-10_2007 21_ARTICULADO 4" xfId="15979"/>
    <cellStyle name="_17-05_PE_Med_Orca_6-10_2007 21_ARTICULADO 5" xfId="19231"/>
    <cellStyle name="_17-05_PE_Med_Orca_6-10_2007 21_ARTICULADO 6" xfId="22475"/>
    <cellStyle name="_17-05_PE_Med_Orca_6-10_2007 22" xfId="73"/>
    <cellStyle name="_17-05_PE_Med_Orca_6-10_2007 22 2" xfId="3046"/>
    <cellStyle name="_17-05_PE_Med_Orca_6-10_2007 22 3" xfId="9476"/>
    <cellStyle name="_17-05_PE_Med_Orca_6-10_2007 22 4" xfId="12728"/>
    <cellStyle name="_17-05_PE_Med_Orca_6-10_2007 22 5" xfId="15980"/>
    <cellStyle name="_17-05_PE_Med_Orca_6-10_2007 22 6" xfId="19232"/>
    <cellStyle name="_17-05_PE_Med_Orca_6-10_2007 22 7" xfId="22476"/>
    <cellStyle name="_17-05_PE_Med_Orca_6-10_2007 22_ARTICULADO" xfId="6033"/>
    <cellStyle name="_17-05_PE_Med_Orca_6-10_2007 22_ARTICULADO 2" xfId="9477"/>
    <cellStyle name="_17-05_PE_Med_Orca_6-10_2007 22_ARTICULADO 3" xfId="12729"/>
    <cellStyle name="_17-05_PE_Med_Orca_6-10_2007 22_ARTICULADO 4" xfId="15981"/>
    <cellStyle name="_17-05_PE_Med_Orca_6-10_2007 22_ARTICULADO 5" xfId="19233"/>
    <cellStyle name="_17-05_PE_Med_Orca_6-10_2007 22_ARTICULADO 6" xfId="22477"/>
    <cellStyle name="_17-05_PE_Med_Orca_6-10_2007 23" xfId="74"/>
    <cellStyle name="_17-05_PE_Med_Orca_6-10_2007 23 2" xfId="3047"/>
    <cellStyle name="_17-05_PE_Med_Orca_6-10_2007 23 3" xfId="9478"/>
    <cellStyle name="_17-05_PE_Med_Orca_6-10_2007 23 4" xfId="12730"/>
    <cellStyle name="_17-05_PE_Med_Orca_6-10_2007 23 5" xfId="15982"/>
    <cellStyle name="_17-05_PE_Med_Orca_6-10_2007 23 6" xfId="19234"/>
    <cellStyle name="_17-05_PE_Med_Orca_6-10_2007 23 7" xfId="22478"/>
    <cellStyle name="_17-05_PE_Med_Orca_6-10_2007 23_ARTICULADO" xfId="6034"/>
    <cellStyle name="_17-05_PE_Med_Orca_6-10_2007 23_ARTICULADO 2" xfId="9479"/>
    <cellStyle name="_17-05_PE_Med_Orca_6-10_2007 23_ARTICULADO 3" xfId="12731"/>
    <cellStyle name="_17-05_PE_Med_Orca_6-10_2007 23_ARTICULADO 4" xfId="15983"/>
    <cellStyle name="_17-05_PE_Med_Orca_6-10_2007 23_ARTICULADO 5" xfId="19235"/>
    <cellStyle name="_17-05_PE_Med_Orca_6-10_2007 23_ARTICULADO 6" xfId="22479"/>
    <cellStyle name="_17-05_PE_Med_Orca_6-10_2007 24" xfId="75"/>
    <cellStyle name="_17-05_PE_Med_Orca_6-10_2007 24 2" xfId="3048"/>
    <cellStyle name="_17-05_PE_Med_Orca_6-10_2007 24 3" xfId="9480"/>
    <cellStyle name="_17-05_PE_Med_Orca_6-10_2007 24 4" xfId="12732"/>
    <cellStyle name="_17-05_PE_Med_Orca_6-10_2007 24 5" xfId="15984"/>
    <cellStyle name="_17-05_PE_Med_Orca_6-10_2007 24 6" xfId="19236"/>
    <cellStyle name="_17-05_PE_Med_Orca_6-10_2007 24 7" xfId="22480"/>
    <cellStyle name="_17-05_PE_Med_Orca_6-10_2007 24_ARTICULADO" xfId="6035"/>
    <cellStyle name="_17-05_PE_Med_Orca_6-10_2007 24_ARTICULADO 2" xfId="9481"/>
    <cellStyle name="_17-05_PE_Med_Orca_6-10_2007 24_ARTICULADO 3" xfId="12733"/>
    <cellStyle name="_17-05_PE_Med_Orca_6-10_2007 24_ARTICULADO 4" xfId="15985"/>
    <cellStyle name="_17-05_PE_Med_Orca_6-10_2007 24_ARTICULADO 5" xfId="19237"/>
    <cellStyle name="_17-05_PE_Med_Orca_6-10_2007 24_ARTICULADO 6" xfId="22481"/>
    <cellStyle name="_17-05_PE_Med_Orca_6-10_2007 25" xfId="76"/>
    <cellStyle name="_17-05_PE_Med_Orca_6-10_2007 25 2" xfId="3049"/>
    <cellStyle name="_17-05_PE_Med_Orca_6-10_2007 25 3" xfId="9482"/>
    <cellStyle name="_17-05_PE_Med_Orca_6-10_2007 25 4" xfId="12734"/>
    <cellStyle name="_17-05_PE_Med_Orca_6-10_2007 25 5" xfId="15986"/>
    <cellStyle name="_17-05_PE_Med_Orca_6-10_2007 25 6" xfId="19238"/>
    <cellStyle name="_17-05_PE_Med_Orca_6-10_2007 25 7" xfId="22482"/>
    <cellStyle name="_17-05_PE_Med_Orca_6-10_2007 25_ARTICULADO" xfId="6036"/>
    <cellStyle name="_17-05_PE_Med_Orca_6-10_2007 25_ARTICULADO 2" xfId="9483"/>
    <cellStyle name="_17-05_PE_Med_Orca_6-10_2007 25_ARTICULADO 3" xfId="12735"/>
    <cellStyle name="_17-05_PE_Med_Orca_6-10_2007 25_ARTICULADO 4" xfId="15987"/>
    <cellStyle name="_17-05_PE_Med_Orca_6-10_2007 25_ARTICULADO 5" xfId="19239"/>
    <cellStyle name="_17-05_PE_Med_Orca_6-10_2007 25_ARTICULADO 6" xfId="22483"/>
    <cellStyle name="_17-05_PE_Med_Orca_6-10_2007 26" xfId="77"/>
    <cellStyle name="_17-05_PE_Med_Orca_6-10_2007 26 2" xfId="3050"/>
    <cellStyle name="_17-05_PE_Med_Orca_6-10_2007 26 3" xfId="9484"/>
    <cellStyle name="_17-05_PE_Med_Orca_6-10_2007 26 4" xfId="12736"/>
    <cellStyle name="_17-05_PE_Med_Orca_6-10_2007 26 5" xfId="15988"/>
    <cellStyle name="_17-05_PE_Med_Orca_6-10_2007 26 6" xfId="19240"/>
    <cellStyle name="_17-05_PE_Med_Orca_6-10_2007 26 7" xfId="22484"/>
    <cellStyle name="_17-05_PE_Med_Orca_6-10_2007 26_ARTICULADO" xfId="6037"/>
    <cellStyle name="_17-05_PE_Med_Orca_6-10_2007 26_ARTICULADO 2" xfId="9485"/>
    <cellStyle name="_17-05_PE_Med_Orca_6-10_2007 26_ARTICULADO 3" xfId="12737"/>
    <cellStyle name="_17-05_PE_Med_Orca_6-10_2007 26_ARTICULADO 4" xfId="15989"/>
    <cellStyle name="_17-05_PE_Med_Orca_6-10_2007 26_ARTICULADO 5" xfId="19241"/>
    <cellStyle name="_17-05_PE_Med_Orca_6-10_2007 26_ARTICULADO 6" xfId="22485"/>
    <cellStyle name="_17-05_PE_Med_Orca_6-10_2007 27" xfId="78"/>
    <cellStyle name="_17-05_PE_Med_Orca_6-10_2007 27 2" xfId="3051"/>
    <cellStyle name="_17-05_PE_Med_Orca_6-10_2007 27 3" xfId="9486"/>
    <cellStyle name="_17-05_PE_Med_Orca_6-10_2007 27 4" xfId="12738"/>
    <cellStyle name="_17-05_PE_Med_Orca_6-10_2007 27 5" xfId="15990"/>
    <cellStyle name="_17-05_PE_Med_Orca_6-10_2007 27 6" xfId="19242"/>
    <cellStyle name="_17-05_PE_Med_Orca_6-10_2007 27 7" xfId="22486"/>
    <cellStyle name="_17-05_PE_Med_Orca_6-10_2007 27_ARTICULADO" xfId="6038"/>
    <cellStyle name="_17-05_PE_Med_Orca_6-10_2007 27_ARTICULADO 2" xfId="9487"/>
    <cellStyle name="_17-05_PE_Med_Orca_6-10_2007 27_ARTICULADO 3" xfId="12739"/>
    <cellStyle name="_17-05_PE_Med_Orca_6-10_2007 27_ARTICULADO 4" xfId="15991"/>
    <cellStyle name="_17-05_PE_Med_Orca_6-10_2007 27_ARTICULADO 5" xfId="19243"/>
    <cellStyle name="_17-05_PE_Med_Orca_6-10_2007 27_ARTICULADO 6" xfId="22487"/>
    <cellStyle name="_17-05_PE_Med_Orca_6-10_2007 28" xfId="79"/>
    <cellStyle name="_17-05_PE_Med_Orca_6-10_2007 28 2" xfId="3052"/>
    <cellStyle name="_17-05_PE_Med_Orca_6-10_2007 28 3" xfId="9488"/>
    <cellStyle name="_17-05_PE_Med_Orca_6-10_2007 28 4" xfId="12740"/>
    <cellStyle name="_17-05_PE_Med_Orca_6-10_2007 28 5" xfId="15992"/>
    <cellStyle name="_17-05_PE_Med_Orca_6-10_2007 28 6" xfId="19244"/>
    <cellStyle name="_17-05_PE_Med_Orca_6-10_2007 28 7" xfId="22488"/>
    <cellStyle name="_17-05_PE_Med_Orca_6-10_2007 28_ARTICULADO" xfId="6039"/>
    <cellStyle name="_17-05_PE_Med_Orca_6-10_2007 28_ARTICULADO 2" xfId="9489"/>
    <cellStyle name="_17-05_PE_Med_Orca_6-10_2007 28_ARTICULADO 3" xfId="12741"/>
    <cellStyle name="_17-05_PE_Med_Orca_6-10_2007 28_ARTICULADO 4" xfId="15993"/>
    <cellStyle name="_17-05_PE_Med_Orca_6-10_2007 28_ARTICULADO 5" xfId="19245"/>
    <cellStyle name="_17-05_PE_Med_Orca_6-10_2007 28_ARTICULADO 6" xfId="22489"/>
    <cellStyle name="_17-05_PE_Med_Orca_6-10_2007 29" xfId="80"/>
    <cellStyle name="_17-05_PE_Med_Orca_6-10_2007 29 2" xfId="3053"/>
    <cellStyle name="_17-05_PE_Med_Orca_6-10_2007 29 3" xfId="9490"/>
    <cellStyle name="_17-05_PE_Med_Orca_6-10_2007 29 4" xfId="12742"/>
    <cellStyle name="_17-05_PE_Med_Orca_6-10_2007 29 5" xfId="15994"/>
    <cellStyle name="_17-05_PE_Med_Orca_6-10_2007 29 6" xfId="19246"/>
    <cellStyle name="_17-05_PE_Med_Orca_6-10_2007 29 7" xfId="22490"/>
    <cellStyle name="_17-05_PE_Med_Orca_6-10_2007 29_ARTICULADO" xfId="6040"/>
    <cellStyle name="_17-05_PE_Med_Orca_6-10_2007 29_ARTICULADO 2" xfId="9491"/>
    <cellStyle name="_17-05_PE_Med_Orca_6-10_2007 29_ARTICULADO 3" xfId="12743"/>
    <cellStyle name="_17-05_PE_Med_Orca_6-10_2007 29_ARTICULADO 4" xfId="15995"/>
    <cellStyle name="_17-05_PE_Med_Orca_6-10_2007 29_ARTICULADO 5" xfId="19247"/>
    <cellStyle name="_17-05_PE_Med_Orca_6-10_2007 29_ARTICULADO 6" xfId="22491"/>
    <cellStyle name="_17-05_PE_Med_Orca_6-10_2007 3" xfId="81"/>
    <cellStyle name="_17-05_PE_Med_Orca_6-10_2007 3 10" xfId="1017"/>
    <cellStyle name="_17-05_PE_Med_Orca_6-10_2007 3 10 2" xfId="3931"/>
    <cellStyle name="_17-05_PE_Med_Orca_6-10_2007 3 10 3" xfId="9493"/>
    <cellStyle name="_17-05_PE_Med_Orca_6-10_2007 3 10 4" xfId="12745"/>
    <cellStyle name="_17-05_PE_Med_Orca_6-10_2007 3 10 5" xfId="15997"/>
    <cellStyle name="_17-05_PE_Med_Orca_6-10_2007 3 10 6" xfId="19249"/>
    <cellStyle name="_17-05_PE_Med_Orca_6-10_2007 3 10 7" xfId="22493"/>
    <cellStyle name="_17-05_PE_Med_Orca_6-10_2007 3 11" xfId="1018"/>
    <cellStyle name="_17-05_PE_Med_Orca_6-10_2007 3 11 2" xfId="3932"/>
    <cellStyle name="_17-05_PE_Med_Orca_6-10_2007 3 11 3" xfId="9494"/>
    <cellStyle name="_17-05_PE_Med_Orca_6-10_2007 3 11 4" xfId="12746"/>
    <cellStyle name="_17-05_PE_Med_Orca_6-10_2007 3 11 5" xfId="15998"/>
    <cellStyle name="_17-05_PE_Med_Orca_6-10_2007 3 11 6" xfId="19250"/>
    <cellStyle name="_17-05_PE_Med_Orca_6-10_2007 3 11 7" xfId="22494"/>
    <cellStyle name="_17-05_PE_Med_Orca_6-10_2007 3 12" xfId="1019"/>
    <cellStyle name="_17-05_PE_Med_Orca_6-10_2007 3 12 2" xfId="3933"/>
    <cellStyle name="_17-05_PE_Med_Orca_6-10_2007 3 12 3" xfId="9495"/>
    <cellStyle name="_17-05_PE_Med_Orca_6-10_2007 3 12 4" xfId="12747"/>
    <cellStyle name="_17-05_PE_Med_Orca_6-10_2007 3 12 5" xfId="15999"/>
    <cellStyle name="_17-05_PE_Med_Orca_6-10_2007 3 12 6" xfId="19251"/>
    <cellStyle name="_17-05_PE_Med_Orca_6-10_2007 3 12 7" xfId="22495"/>
    <cellStyle name="_17-05_PE_Med_Orca_6-10_2007 3 13" xfId="1020"/>
    <cellStyle name="_17-05_PE_Med_Orca_6-10_2007 3 13 2" xfId="3934"/>
    <cellStyle name="_17-05_PE_Med_Orca_6-10_2007 3 13 3" xfId="9496"/>
    <cellStyle name="_17-05_PE_Med_Orca_6-10_2007 3 13 4" xfId="12748"/>
    <cellStyle name="_17-05_PE_Med_Orca_6-10_2007 3 13 5" xfId="16000"/>
    <cellStyle name="_17-05_PE_Med_Orca_6-10_2007 3 13 6" xfId="19252"/>
    <cellStyle name="_17-05_PE_Med_Orca_6-10_2007 3 13 7" xfId="22496"/>
    <cellStyle name="_17-05_PE_Med_Orca_6-10_2007 3 14" xfId="1021"/>
    <cellStyle name="_17-05_PE_Med_Orca_6-10_2007 3 14 2" xfId="3935"/>
    <cellStyle name="_17-05_PE_Med_Orca_6-10_2007 3 14 3" xfId="9497"/>
    <cellStyle name="_17-05_PE_Med_Orca_6-10_2007 3 14 4" xfId="12749"/>
    <cellStyle name="_17-05_PE_Med_Orca_6-10_2007 3 14 5" xfId="16001"/>
    <cellStyle name="_17-05_PE_Med_Orca_6-10_2007 3 14 6" xfId="19253"/>
    <cellStyle name="_17-05_PE_Med_Orca_6-10_2007 3 14 7" xfId="22497"/>
    <cellStyle name="_17-05_PE_Med_Orca_6-10_2007 3 15" xfId="1022"/>
    <cellStyle name="_17-05_PE_Med_Orca_6-10_2007 3 15 2" xfId="3936"/>
    <cellStyle name="_17-05_PE_Med_Orca_6-10_2007 3 15 3" xfId="9498"/>
    <cellStyle name="_17-05_PE_Med_Orca_6-10_2007 3 15 4" xfId="12750"/>
    <cellStyle name="_17-05_PE_Med_Orca_6-10_2007 3 15 5" xfId="16002"/>
    <cellStyle name="_17-05_PE_Med_Orca_6-10_2007 3 15 6" xfId="19254"/>
    <cellStyle name="_17-05_PE_Med_Orca_6-10_2007 3 15 7" xfId="22498"/>
    <cellStyle name="_17-05_PE_Med_Orca_6-10_2007 3 16" xfId="1023"/>
    <cellStyle name="_17-05_PE_Med_Orca_6-10_2007 3 16 2" xfId="3937"/>
    <cellStyle name="_17-05_PE_Med_Orca_6-10_2007 3 16 3" xfId="9499"/>
    <cellStyle name="_17-05_PE_Med_Orca_6-10_2007 3 16 4" xfId="12751"/>
    <cellStyle name="_17-05_PE_Med_Orca_6-10_2007 3 16 5" xfId="16003"/>
    <cellStyle name="_17-05_PE_Med_Orca_6-10_2007 3 16 6" xfId="19255"/>
    <cellStyle name="_17-05_PE_Med_Orca_6-10_2007 3 16 7" xfId="22499"/>
    <cellStyle name="_17-05_PE_Med_Orca_6-10_2007 3 17" xfId="1024"/>
    <cellStyle name="_17-05_PE_Med_Orca_6-10_2007 3 17 2" xfId="3938"/>
    <cellStyle name="_17-05_PE_Med_Orca_6-10_2007 3 17 3" xfId="9500"/>
    <cellStyle name="_17-05_PE_Med_Orca_6-10_2007 3 17 4" xfId="12752"/>
    <cellStyle name="_17-05_PE_Med_Orca_6-10_2007 3 17 5" xfId="16004"/>
    <cellStyle name="_17-05_PE_Med_Orca_6-10_2007 3 17 6" xfId="19256"/>
    <cellStyle name="_17-05_PE_Med_Orca_6-10_2007 3 17 7" xfId="22500"/>
    <cellStyle name="_17-05_PE_Med_Orca_6-10_2007 3 18" xfId="1025"/>
    <cellStyle name="_17-05_PE_Med_Orca_6-10_2007 3 18 2" xfId="3939"/>
    <cellStyle name="_17-05_PE_Med_Orca_6-10_2007 3 18 3" xfId="9501"/>
    <cellStyle name="_17-05_PE_Med_Orca_6-10_2007 3 18 4" xfId="12753"/>
    <cellStyle name="_17-05_PE_Med_Orca_6-10_2007 3 18 5" xfId="16005"/>
    <cellStyle name="_17-05_PE_Med_Orca_6-10_2007 3 18 6" xfId="19257"/>
    <cellStyle name="_17-05_PE_Med_Orca_6-10_2007 3 18 7" xfId="22501"/>
    <cellStyle name="_17-05_PE_Med_Orca_6-10_2007 3 19" xfId="1026"/>
    <cellStyle name="_17-05_PE_Med_Orca_6-10_2007 3 19 2" xfId="3940"/>
    <cellStyle name="_17-05_PE_Med_Orca_6-10_2007 3 19 3" xfId="9502"/>
    <cellStyle name="_17-05_PE_Med_Orca_6-10_2007 3 19 4" xfId="12754"/>
    <cellStyle name="_17-05_PE_Med_Orca_6-10_2007 3 19 5" xfId="16006"/>
    <cellStyle name="_17-05_PE_Med_Orca_6-10_2007 3 19 6" xfId="19258"/>
    <cellStyle name="_17-05_PE_Med_Orca_6-10_2007 3 19 7" xfId="22502"/>
    <cellStyle name="_17-05_PE_Med_Orca_6-10_2007 3 2" xfId="1027"/>
    <cellStyle name="_17-05_PE_Med_Orca_6-10_2007 3 2 2" xfId="3941"/>
    <cellStyle name="_17-05_PE_Med_Orca_6-10_2007 3 2 3" xfId="9503"/>
    <cellStyle name="_17-05_PE_Med_Orca_6-10_2007 3 2 4" xfId="12755"/>
    <cellStyle name="_17-05_PE_Med_Orca_6-10_2007 3 2 5" xfId="16007"/>
    <cellStyle name="_17-05_PE_Med_Orca_6-10_2007 3 2 6" xfId="19259"/>
    <cellStyle name="_17-05_PE_Med_Orca_6-10_2007 3 2 7" xfId="22503"/>
    <cellStyle name="_17-05_PE_Med_Orca_6-10_2007 3 2_16-09_PE_V2_ARQ_M-O_28-01-11" xfId="6293"/>
    <cellStyle name="_17-05_PE_Med_Orca_6-10_2007 3 20" xfId="1028"/>
    <cellStyle name="_17-05_PE_Med_Orca_6-10_2007 3 20 2" xfId="3942"/>
    <cellStyle name="_17-05_PE_Med_Orca_6-10_2007 3 20 3" xfId="9504"/>
    <cellStyle name="_17-05_PE_Med_Orca_6-10_2007 3 20 4" xfId="12756"/>
    <cellStyle name="_17-05_PE_Med_Orca_6-10_2007 3 20 5" xfId="16008"/>
    <cellStyle name="_17-05_PE_Med_Orca_6-10_2007 3 20 6" xfId="19260"/>
    <cellStyle name="_17-05_PE_Med_Orca_6-10_2007 3 20 7" xfId="22504"/>
    <cellStyle name="_17-05_PE_Med_Orca_6-10_2007 3 21" xfId="1029"/>
    <cellStyle name="_17-05_PE_Med_Orca_6-10_2007 3 21 2" xfId="3943"/>
    <cellStyle name="_17-05_PE_Med_Orca_6-10_2007 3 21 3" xfId="9505"/>
    <cellStyle name="_17-05_PE_Med_Orca_6-10_2007 3 21 4" xfId="12757"/>
    <cellStyle name="_17-05_PE_Med_Orca_6-10_2007 3 21 5" xfId="16009"/>
    <cellStyle name="_17-05_PE_Med_Orca_6-10_2007 3 21 6" xfId="19261"/>
    <cellStyle name="_17-05_PE_Med_Orca_6-10_2007 3 21 7" xfId="22505"/>
    <cellStyle name="_17-05_PE_Med_Orca_6-10_2007 3 22" xfId="1030"/>
    <cellStyle name="_17-05_PE_Med_Orca_6-10_2007 3 22 2" xfId="3944"/>
    <cellStyle name="_17-05_PE_Med_Orca_6-10_2007 3 22 3" xfId="9506"/>
    <cellStyle name="_17-05_PE_Med_Orca_6-10_2007 3 22 4" xfId="12758"/>
    <cellStyle name="_17-05_PE_Med_Orca_6-10_2007 3 22 5" xfId="16010"/>
    <cellStyle name="_17-05_PE_Med_Orca_6-10_2007 3 22 6" xfId="19262"/>
    <cellStyle name="_17-05_PE_Med_Orca_6-10_2007 3 22 7" xfId="22506"/>
    <cellStyle name="_17-05_PE_Med_Orca_6-10_2007 3 23" xfId="1031"/>
    <cellStyle name="_17-05_PE_Med_Orca_6-10_2007 3 23 2" xfId="3945"/>
    <cellStyle name="_17-05_PE_Med_Orca_6-10_2007 3 23 3" xfId="9507"/>
    <cellStyle name="_17-05_PE_Med_Orca_6-10_2007 3 23 4" xfId="12759"/>
    <cellStyle name="_17-05_PE_Med_Orca_6-10_2007 3 23 5" xfId="16011"/>
    <cellStyle name="_17-05_PE_Med_Orca_6-10_2007 3 23 6" xfId="19263"/>
    <cellStyle name="_17-05_PE_Med_Orca_6-10_2007 3 23 7" xfId="22507"/>
    <cellStyle name="_17-05_PE_Med_Orca_6-10_2007 3 24" xfId="1032"/>
    <cellStyle name="_17-05_PE_Med_Orca_6-10_2007 3 24 2" xfId="3946"/>
    <cellStyle name="_17-05_PE_Med_Orca_6-10_2007 3 24 3" xfId="9508"/>
    <cellStyle name="_17-05_PE_Med_Orca_6-10_2007 3 24 4" xfId="12760"/>
    <cellStyle name="_17-05_PE_Med_Orca_6-10_2007 3 24 5" xfId="16012"/>
    <cellStyle name="_17-05_PE_Med_Orca_6-10_2007 3 24 6" xfId="19264"/>
    <cellStyle name="_17-05_PE_Med_Orca_6-10_2007 3 24 7" xfId="22508"/>
    <cellStyle name="_17-05_PE_Med_Orca_6-10_2007 3 25" xfId="1033"/>
    <cellStyle name="_17-05_PE_Med_Orca_6-10_2007 3 25 2" xfId="3947"/>
    <cellStyle name="_17-05_PE_Med_Orca_6-10_2007 3 25 3" xfId="9509"/>
    <cellStyle name="_17-05_PE_Med_Orca_6-10_2007 3 25 4" xfId="12761"/>
    <cellStyle name="_17-05_PE_Med_Orca_6-10_2007 3 25 5" xfId="16013"/>
    <cellStyle name="_17-05_PE_Med_Orca_6-10_2007 3 25 6" xfId="19265"/>
    <cellStyle name="_17-05_PE_Med_Orca_6-10_2007 3 25 7" xfId="22509"/>
    <cellStyle name="_17-05_PE_Med_Orca_6-10_2007 3 26" xfId="3054"/>
    <cellStyle name="_17-05_PE_Med_Orca_6-10_2007 3 27" xfId="9492"/>
    <cellStyle name="_17-05_PE_Med_Orca_6-10_2007 3 28" xfId="12744"/>
    <cellStyle name="_17-05_PE_Med_Orca_6-10_2007 3 29" xfId="15996"/>
    <cellStyle name="_17-05_PE_Med_Orca_6-10_2007 3 3" xfId="1034"/>
    <cellStyle name="_17-05_PE_Med_Orca_6-10_2007 3 3 2" xfId="3948"/>
    <cellStyle name="_17-05_PE_Med_Orca_6-10_2007 3 3 3" xfId="9510"/>
    <cellStyle name="_17-05_PE_Med_Orca_6-10_2007 3 3 4" xfId="12762"/>
    <cellStyle name="_17-05_PE_Med_Orca_6-10_2007 3 3 5" xfId="16014"/>
    <cellStyle name="_17-05_PE_Med_Orca_6-10_2007 3 3 6" xfId="19266"/>
    <cellStyle name="_17-05_PE_Med_Orca_6-10_2007 3 3 7" xfId="22510"/>
    <cellStyle name="_17-05_PE_Med_Orca_6-10_2007 3 3_16-09_PE_V2_ARQ_M-O_28-01-11" xfId="6294"/>
    <cellStyle name="_17-05_PE_Med_Orca_6-10_2007 3 30" xfId="19248"/>
    <cellStyle name="_17-05_PE_Med_Orca_6-10_2007 3 31" xfId="22492"/>
    <cellStyle name="_17-05_PE_Med_Orca_6-10_2007 3 4" xfId="1035"/>
    <cellStyle name="_17-05_PE_Med_Orca_6-10_2007 3 4 2" xfId="3949"/>
    <cellStyle name="_17-05_PE_Med_Orca_6-10_2007 3 4 3" xfId="9511"/>
    <cellStyle name="_17-05_PE_Med_Orca_6-10_2007 3 4 4" xfId="12763"/>
    <cellStyle name="_17-05_PE_Med_Orca_6-10_2007 3 4 5" xfId="16015"/>
    <cellStyle name="_17-05_PE_Med_Orca_6-10_2007 3 4 6" xfId="19267"/>
    <cellStyle name="_17-05_PE_Med_Orca_6-10_2007 3 4 7" xfId="22511"/>
    <cellStyle name="_17-05_PE_Med_Orca_6-10_2007 3 4_16-09_PE_V2_ARQ_M-O_28-01-11" xfId="6295"/>
    <cellStyle name="_17-05_PE_Med_Orca_6-10_2007 3 5" xfId="1036"/>
    <cellStyle name="_17-05_PE_Med_Orca_6-10_2007 3 5 2" xfId="3950"/>
    <cellStyle name="_17-05_PE_Med_Orca_6-10_2007 3 5 3" xfId="9512"/>
    <cellStyle name="_17-05_PE_Med_Orca_6-10_2007 3 5 4" xfId="12764"/>
    <cellStyle name="_17-05_PE_Med_Orca_6-10_2007 3 5 5" xfId="16016"/>
    <cellStyle name="_17-05_PE_Med_Orca_6-10_2007 3 5 6" xfId="19268"/>
    <cellStyle name="_17-05_PE_Med_Orca_6-10_2007 3 5 7" xfId="22512"/>
    <cellStyle name="_17-05_PE_Med_Orca_6-10_2007 3 5_16-09_PE_V2_ARQ_M-O_28-01-11" xfId="6296"/>
    <cellStyle name="_17-05_PE_Med_Orca_6-10_2007 3 6" xfId="1037"/>
    <cellStyle name="_17-05_PE_Med_Orca_6-10_2007 3 6 2" xfId="3951"/>
    <cellStyle name="_17-05_PE_Med_Orca_6-10_2007 3 6 3" xfId="9513"/>
    <cellStyle name="_17-05_PE_Med_Orca_6-10_2007 3 6 4" xfId="12765"/>
    <cellStyle name="_17-05_PE_Med_Orca_6-10_2007 3 6 5" xfId="16017"/>
    <cellStyle name="_17-05_PE_Med_Orca_6-10_2007 3 6 6" xfId="19269"/>
    <cellStyle name="_17-05_PE_Med_Orca_6-10_2007 3 6 7" xfId="22513"/>
    <cellStyle name="_17-05_PE_Med_Orca_6-10_2007 3 6_16-09_PE_V2_ARQ_M-O_28-01-11" xfId="6297"/>
    <cellStyle name="_17-05_PE_Med_Orca_6-10_2007 3 7" xfId="1038"/>
    <cellStyle name="_17-05_PE_Med_Orca_6-10_2007 3 7 2" xfId="3952"/>
    <cellStyle name="_17-05_PE_Med_Orca_6-10_2007 3 7 3" xfId="9514"/>
    <cellStyle name="_17-05_PE_Med_Orca_6-10_2007 3 7 4" xfId="12766"/>
    <cellStyle name="_17-05_PE_Med_Orca_6-10_2007 3 7 5" xfId="16018"/>
    <cellStyle name="_17-05_PE_Med_Orca_6-10_2007 3 7 6" xfId="19270"/>
    <cellStyle name="_17-05_PE_Med_Orca_6-10_2007 3 7 7" xfId="22514"/>
    <cellStyle name="_17-05_PE_Med_Orca_6-10_2007 3 7_16-09_PE_V2_ARQ_M-O_28-01-11" xfId="6298"/>
    <cellStyle name="_17-05_PE_Med_Orca_6-10_2007 3 8" xfId="1039"/>
    <cellStyle name="_17-05_PE_Med_Orca_6-10_2007 3 8 2" xfId="3953"/>
    <cellStyle name="_17-05_PE_Med_Orca_6-10_2007 3 8 3" xfId="9515"/>
    <cellStyle name="_17-05_PE_Med_Orca_6-10_2007 3 8 4" xfId="12767"/>
    <cellStyle name="_17-05_PE_Med_Orca_6-10_2007 3 8 5" xfId="16019"/>
    <cellStyle name="_17-05_PE_Med_Orca_6-10_2007 3 8 6" xfId="19271"/>
    <cellStyle name="_17-05_PE_Med_Orca_6-10_2007 3 8 7" xfId="22515"/>
    <cellStyle name="_17-05_PE_Med_Orca_6-10_2007 3 9" xfId="1040"/>
    <cellStyle name="_17-05_PE_Med_Orca_6-10_2007 3 9 2" xfId="3954"/>
    <cellStyle name="_17-05_PE_Med_Orca_6-10_2007 3 9 3" xfId="9516"/>
    <cellStyle name="_17-05_PE_Med_Orca_6-10_2007 3 9 4" xfId="12768"/>
    <cellStyle name="_17-05_PE_Med_Orca_6-10_2007 3 9 5" xfId="16020"/>
    <cellStyle name="_17-05_PE_Med_Orca_6-10_2007 3 9 6" xfId="19272"/>
    <cellStyle name="_17-05_PE_Med_Orca_6-10_2007 3 9 7" xfId="22516"/>
    <cellStyle name="_17-05_PE_Med_Orca_6-10_2007 3_16-09_PE_V2_ARQ_M-O_28-01-11" xfId="6299"/>
    <cellStyle name="_17-05_PE_Med_Orca_6-10_2007 3_ARTICULADO" xfId="6041"/>
    <cellStyle name="_17-05_PE_Med_Orca_6-10_2007 3_ARTICULADO 2" xfId="9517"/>
    <cellStyle name="_17-05_PE_Med_Orca_6-10_2007 3_ARTICULADO 3" xfId="12769"/>
    <cellStyle name="_17-05_PE_Med_Orca_6-10_2007 3_ARTICULADO 4" xfId="16021"/>
    <cellStyle name="_17-05_PE_Med_Orca_6-10_2007 3_ARTICULADO 5" xfId="19273"/>
    <cellStyle name="_17-05_PE_Med_Orca_6-10_2007 3_ARTICULADO 6" xfId="22517"/>
    <cellStyle name="_17-05_PE_Med_Orca_6-10_2007 30" xfId="82"/>
    <cellStyle name="_17-05_PE_Med_Orca_6-10_2007 30 2" xfId="3055"/>
    <cellStyle name="_17-05_PE_Med_Orca_6-10_2007 30 3" xfId="9518"/>
    <cellStyle name="_17-05_PE_Med_Orca_6-10_2007 30 4" xfId="12770"/>
    <cellStyle name="_17-05_PE_Med_Orca_6-10_2007 30 5" xfId="16022"/>
    <cellStyle name="_17-05_PE_Med_Orca_6-10_2007 30 6" xfId="19274"/>
    <cellStyle name="_17-05_PE_Med_Orca_6-10_2007 30 7" xfId="22518"/>
    <cellStyle name="_17-05_PE_Med_Orca_6-10_2007 30_ARTICULADO" xfId="6042"/>
    <cellStyle name="_17-05_PE_Med_Orca_6-10_2007 30_ARTICULADO 2" xfId="9519"/>
    <cellStyle name="_17-05_PE_Med_Orca_6-10_2007 30_ARTICULADO 3" xfId="12771"/>
    <cellStyle name="_17-05_PE_Med_Orca_6-10_2007 30_ARTICULADO 4" xfId="16023"/>
    <cellStyle name="_17-05_PE_Med_Orca_6-10_2007 30_ARTICULADO 5" xfId="19275"/>
    <cellStyle name="_17-05_PE_Med_Orca_6-10_2007 30_ARTICULADO 6" xfId="22519"/>
    <cellStyle name="_17-05_PE_Med_Orca_6-10_2007 31" xfId="83"/>
    <cellStyle name="_17-05_PE_Med_Orca_6-10_2007 31 2" xfId="3056"/>
    <cellStyle name="_17-05_PE_Med_Orca_6-10_2007 31 3" xfId="9520"/>
    <cellStyle name="_17-05_PE_Med_Orca_6-10_2007 31 4" xfId="12772"/>
    <cellStyle name="_17-05_PE_Med_Orca_6-10_2007 31 5" xfId="16024"/>
    <cellStyle name="_17-05_PE_Med_Orca_6-10_2007 31 6" xfId="19276"/>
    <cellStyle name="_17-05_PE_Med_Orca_6-10_2007 31 7" xfId="22520"/>
    <cellStyle name="_17-05_PE_Med_Orca_6-10_2007 31_ARTICULADO" xfId="6043"/>
    <cellStyle name="_17-05_PE_Med_Orca_6-10_2007 31_ARTICULADO 2" xfId="9521"/>
    <cellStyle name="_17-05_PE_Med_Orca_6-10_2007 31_ARTICULADO 3" xfId="12773"/>
    <cellStyle name="_17-05_PE_Med_Orca_6-10_2007 31_ARTICULADO 4" xfId="16025"/>
    <cellStyle name="_17-05_PE_Med_Orca_6-10_2007 31_ARTICULADO 5" xfId="19277"/>
    <cellStyle name="_17-05_PE_Med_Orca_6-10_2007 31_ARTICULADO 6" xfId="22521"/>
    <cellStyle name="_17-05_PE_Med_Orca_6-10_2007 32" xfId="84"/>
    <cellStyle name="_17-05_PE_Med_Orca_6-10_2007 32 2" xfId="3057"/>
    <cellStyle name="_17-05_PE_Med_Orca_6-10_2007 32 3" xfId="9522"/>
    <cellStyle name="_17-05_PE_Med_Orca_6-10_2007 32 4" xfId="12774"/>
    <cellStyle name="_17-05_PE_Med_Orca_6-10_2007 32 5" xfId="16026"/>
    <cellStyle name="_17-05_PE_Med_Orca_6-10_2007 32 6" xfId="19278"/>
    <cellStyle name="_17-05_PE_Med_Orca_6-10_2007 32 7" xfId="22522"/>
    <cellStyle name="_17-05_PE_Med_Orca_6-10_2007 32_ARTICULADO" xfId="6044"/>
    <cellStyle name="_17-05_PE_Med_Orca_6-10_2007 32_ARTICULADO 2" xfId="9523"/>
    <cellStyle name="_17-05_PE_Med_Orca_6-10_2007 32_ARTICULADO 3" xfId="12775"/>
    <cellStyle name="_17-05_PE_Med_Orca_6-10_2007 32_ARTICULADO 4" xfId="16027"/>
    <cellStyle name="_17-05_PE_Med_Orca_6-10_2007 32_ARTICULADO 5" xfId="19279"/>
    <cellStyle name="_17-05_PE_Med_Orca_6-10_2007 32_ARTICULADO 6" xfId="22523"/>
    <cellStyle name="_17-05_PE_Med_Orca_6-10_2007 33" xfId="85"/>
    <cellStyle name="_17-05_PE_Med_Orca_6-10_2007 33 2" xfId="3058"/>
    <cellStyle name="_17-05_PE_Med_Orca_6-10_2007 33 3" xfId="9524"/>
    <cellStyle name="_17-05_PE_Med_Orca_6-10_2007 33 4" xfId="12776"/>
    <cellStyle name="_17-05_PE_Med_Orca_6-10_2007 33 5" xfId="16028"/>
    <cellStyle name="_17-05_PE_Med_Orca_6-10_2007 33 6" xfId="19280"/>
    <cellStyle name="_17-05_PE_Med_Orca_6-10_2007 33 7" xfId="22524"/>
    <cellStyle name="_17-05_PE_Med_Orca_6-10_2007 33_ARTICULADO" xfId="6045"/>
    <cellStyle name="_17-05_PE_Med_Orca_6-10_2007 33_ARTICULADO 2" xfId="9525"/>
    <cellStyle name="_17-05_PE_Med_Orca_6-10_2007 33_ARTICULADO 3" xfId="12777"/>
    <cellStyle name="_17-05_PE_Med_Orca_6-10_2007 33_ARTICULADO 4" xfId="16029"/>
    <cellStyle name="_17-05_PE_Med_Orca_6-10_2007 33_ARTICULADO 5" xfId="19281"/>
    <cellStyle name="_17-05_PE_Med_Orca_6-10_2007 33_ARTICULADO 6" xfId="22525"/>
    <cellStyle name="_17-05_PE_Med_Orca_6-10_2007 34" xfId="86"/>
    <cellStyle name="_17-05_PE_Med_Orca_6-10_2007 34 2" xfId="3059"/>
    <cellStyle name="_17-05_PE_Med_Orca_6-10_2007 34 3" xfId="9526"/>
    <cellStyle name="_17-05_PE_Med_Orca_6-10_2007 34 4" xfId="12778"/>
    <cellStyle name="_17-05_PE_Med_Orca_6-10_2007 34 5" xfId="16030"/>
    <cellStyle name="_17-05_PE_Med_Orca_6-10_2007 34 6" xfId="19282"/>
    <cellStyle name="_17-05_PE_Med_Orca_6-10_2007 34 7" xfId="22526"/>
    <cellStyle name="_17-05_PE_Med_Orca_6-10_2007 34_ARTICULADO" xfId="6046"/>
    <cellStyle name="_17-05_PE_Med_Orca_6-10_2007 34_ARTICULADO 2" xfId="9527"/>
    <cellStyle name="_17-05_PE_Med_Orca_6-10_2007 34_ARTICULADO 3" xfId="12779"/>
    <cellStyle name="_17-05_PE_Med_Orca_6-10_2007 34_ARTICULADO 4" xfId="16031"/>
    <cellStyle name="_17-05_PE_Med_Orca_6-10_2007 34_ARTICULADO 5" xfId="19283"/>
    <cellStyle name="_17-05_PE_Med_Orca_6-10_2007 34_ARTICULADO 6" xfId="22527"/>
    <cellStyle name="_17-05_PE_Med_Orca_6-10_2007 35" xfId="87"/>
    <cellStyle name="_17-05_PE_Med_Orca_6-10_2007 35 2" xfId="3060"/>
    <cellStyle name="_17-05_PE_Med_Orca_6-10_2007 35 3" xfId="9528"/>
    <cellStyle name="_17-05_PE_Med_Orca_6-10_2007 35 4" xfId="12780"/>
    <cellStyle name="_17-05_PE_Med_Orca_6-10_2007 35 5" xfId="16032"/>
    <cellStyle name="_17-05_PE_Med_Orca_6-10_2007 35 6" xfId="19284"/>
    <cellStyle name="_17-05_PE_Med_Orca_6-10_2007 35 7" xfId="22528"/>
    <cellStyle name="_17-05_PE_Med_Orca_6-10_2007 35_ARTICULADO" xfId="6047"/>
    <cellStyle name="_17-05_PE_Med_Orca_6-10_2007 35_ARTICULADO 2" xfId="9529"/>
    <cellStyle name="_17-05_PE_Med_Orca_6-10_2007 35_ARTICULADO 3" xfId="12781"/>
    <cellStyle name="_17-05_PE_Med_Orca_6-10_2007 35_ARTICULADO 4" xfId="16033"/>
    <cellStyle name="_17-05_PE_Med_Orca_6-10_2007 35_ARTICULADO 5" xfId="19285"/>
    <cellStyle name="_17-05_PE_Med_Orca_6-10_2007 35_ARTICULADO 6" xfId="22529"/>
    <cellStyle name="_17-05_PE_Med_Orca_6-10_2007 36" xfId="1041"/>
    <cellStyle name="_17-05_PE_Med_Orca_6-10_2007 36 10" xfId="1042"/>
    <cellStyle name="_17-05_PE_Med_Orca_6-10_2007 36 10 2" xfId="3956"/>
    <cellStyle name="_17-05_PE_Med_Orca_6-10_2007 36 10 3" xfId="9531"/>
    <cellStyle name="_17-05_PE_Med_Orca_6-10_2007 36 10 4" xfId="12783"/>
    <cellStyle name="_17-05_PE_Med_Orca_6-10_2007 36 10 5" xfId="16035"/>
    <cellStyle name="_17-05_PE_Med_Orca_6-10_2007 36 10 6" xfId="19287"/>
    <cellStyle name="_17-05_PE_Med_Orca_6-10_2007 36 10 7" xfId="22531"/>
    <cellStyle name="_17-05_PE_Med_Orca_6-10_2007 36 11" xfId="1043"/>
    <cellStyle name="_17-05_PE_Med_Orca_6-10_2007 36 11 2" xfId="3957"/>
    <cellStyle name="_17-05_PE_Med_Orca_6-10_2007 36 11 3" xfId="9532"/>
    <cellStyle name="_17-05_PE_Med_Orca_6-10_2007 36 11 4" xfId="12784"/>
    <cellStyle name="_17-05_PE_Med_Orca_6-10_2007 36 11 5" xfId="16036"/>
    <cellStyle name="_17-05_PE_Med_Orca_6-10_2007 36 11 6" xfId="19288"/>
    <cellStyle name="_17-05_PE_Med_Orca_6-10_2007 36 11 7" xfId="22532"/>
    <cellStyle name="_17-05_PE_Med_Orca_6-10_2007 36 12" xfId="1044"/>
    <cellStyle name="_17-05_PE_Med_Orca_6-10_2007 36 12 2" xfId="3958"/>
    <cellStyle name="_17-05_PE_Med_Orca_6-10_2007 36 12 3" xfId="9533"/>
    <cellStyle name="_17-05_PE_Med_Orca_6-10_2007 36 12 4" xfId="12785"/>
    <cellStyle name="_17-05_PE_Med_Orca_6-10_2007 36 12 5" xfId="16037"/>
    <cellStyle name="_17-05_PE_Med_Orca_6-10_2007 36 12 6" xfId="19289"/>
    <cellStyle name="_17-05_PE_Med_Orca_6-10_2007 36 12 7" xfId="22533"/>
    <cellStyle name="_17-05_PE_Med_Orca_6-10_2007 36 13" xfId="1045"/>
    <cellStyle name="_17-05_PE_Med_Orca_6-10_2007 36 13 2" xfId="3959"/>
    <cellStyle name="_17-05_PE_Med_Orca_6-10_2007 36 13 3" xfId="9534"/>
    <cellStyle name="_17-05_PE_Med_Orca_6-10_2007 36 13 4" xfId="12786"/>
    <cellStyle name="_17-05_PE_Med_Orca_6-10_2007 36 13 5" xfId="16038"/>
    <cellStyle name="_17-05_PE_Med_Orca_6-10_2007 36 13 6" xfId="19290"/>
    <cellStyle name="_17-05_PE_Med_Orca_6-10_2007 36 13 7" xfId="22534"/>
    <cellStyle name="_17-05_PE_Med_Orca_6-10_2007 36 14" xfId="3955"/>
    <cellStyle name="_17-05_PE_Med_Orca_6-10_2007 36 15" xfId="9530"/>
    <cellStyle name="_17-05_PE_Med_Orca_6-10_2007 36 16" xfId="12782"/>
    <cellStyle name="_17-05_PE_Med_Orca_6-10_2007 36 17" xfId="16034"/>
    <cellStyle name="_17-05_PE_Med_Orca_6-10_2007 36 18" xfId="19286"/>
    <cellStyle name="_17-05_PE_Med_Orca_6-10_2007 36 19" xfId="22530"/>
    <cellStyle name="_17-05_PE_Med_Orca_6-10_2007 36 2" xfId="1046"/>
    <cellStyle name="_17-05_PE_Med_Orca_6-10_2007 36 2 2" xfId="3960"/>
    <cellStyle name="_17-05_PE_Med_Orca_6-10_2007 36 2 3" xfId="9535"/>
    <cellStyle name="_17-05_PE_Med_Orca_6-10_2007 36 2 4" xfId="12787"/>
    <cellStyle name="_17-05_PE_Med_Orca_6-10_2007 36 2 5" xfId="16039"/>
    <cellStyle name="_17-05_PE_Med_Orca_6-10_2007 36 2 6" xfId="19291"/>
    <cellStyle name="_17-05_PE_Med_Orca_6-10_2007 36 2 7" xfId="22535"/>
    <cellStyle name="_17-05_PE_Med_Orca_6-10_2007 36 3" xfId="1047"/>
    <cellStyle name="_17-05_PE_Med_Orca_6-10_2007 36 3 2" xfId="3961"/>
    <cellStyle name="_17-05_PE_Med_Orca_6-10_2007 36 3 3" xfId="9536"/>
    <cellStyle name="_17-05_PE_Med_Orca_6-10_2007 36 3 4" xfId="12788"/>
    <cellStyle name="_17-05_PE_Med_Orca_6-10_2007 36 3 5" xfId="16040"/>
    <cellStyle name="_17-05_PE_Med_Orca_6-10_2007 36 3 6" xfId="19292"/>
    <cellStyle name="_17-05_PE_Med_Orca_6-10_2007 36 3 7" xfId="22536"/>
    <cellStyle name="_17-05_PE_Med_Orca_6-10_2007 36 4" xfId="1048"/>
    <cellStyle name="_17-05_PE_Med_Orca_6-10_2007 36 4 2" xfId="3962"/>
    <cellStyle name="_17-05_PE_Med_Orca_6-10_2007 36 4 3" xfId="9537"/>
    <cellStyle name="_17-05_PE_Med_Orca_6-10_2007 36 4 4" xfId="12789"/>
    <cellStyle name="_17-05_PE_Med_Orca_6-10_2007 36 4 5" xfId="16041"/>
    <cellStyle name="_17-05_PE_Med_Orca_6-10_2007 36 4 6" xfId="19293"/>
    <cellStyle name="_17-05_PE_Med_Orca_6-10_2007 36 4 7" xfId="22537"/>
    <cellStyle name="_17-05_PE_Med_Orca_6-10_2007 36 5" xfId="1049"/>
    <cellStyle name="_17-05_PE_Med_Orca_6-10_2007 36 5 2" xfId="3963"/>
    <cellStyle name="_17-05_PE_Med_Orca_6-10_2007 36 5 3" xfId="9538"/>
    <cellStyle name="_17-05_PE_Med_Orca_6-10_2007 36 5 4" xfId="12790"/>
    <cellStyle name="_17-05_PE_Med_Orca_6-10_2007 36 5 5" xfId="16042"/>
    <cellStyle name="_17-05_PE_Med_Orca_6-10_2007 36 5 6" xfId="19294"/>
    <cellStyle name="_17-05_PE_Med_Orca_6-10_2007 36 5 7" xfId="22538"/>
    <cellStyle name="_17-05_PE_Med_Orca_6-10_2007 36 6" xfId="1050"/>
    <cellStyle name="_17-05_PE_Med_Orca_6-10_2007 36 6 2" xfId="3964"/>
    <cellStyle name="_17-05_PE_Med_Orca_6-10_2007 36 6 3" xfId="9539"/>
    <cellStyle name="_17-05_PE_Med_Orca_6-10_2007 36 6 4" xfId="12791"/>
    <cellStyle name="_17-05_PE_Med_Orca_6-10_2007 36 6 5" xfId="16043"/>
    <cellStyle name="_17-05_PE_Med_Orca_6-10_2007 36 6 6" xfId="19295"/>
    <cellStyle name="_17-05_PE_Med_Orca_6-10_2007 36 6 7" xfId="22539"/>
    <cellStyle name="_17-05_PE_Med_Orca_6-10_2007 36 7" xfId="1051"/>
    <cellStyle name="_17-05_PE_Med_Orca_6-10_2007 36 7 2" xfId="3965"/>
    <cellStyle name="_17-05_PE_Med_Orca_6-10_2007 36 7 3" xfId="9540"/>
    <cellStyle name="_17-05_PE_Med_Orca_6-10_2007 36 7 4" xfId="12792"/>
    <cellStyle name="_17-05_PE_Med_Orca_6-10_2007 36 7 5" xfId="16044"/>
    <cellStyle name="_17-05_PE_Med_Orca_6-10_2007 36 7 6" xfId="19296"/>
    <cellStyle name="_17-05_PE_Med_Orca_6-10_2007 36 7 7" xfId="22540"/>
    <cellStyle name="_17-05_PE_Med_Orca_6-10_2007 36 8" xfId="1052"/>
    <cellStyle name="_17-05_PE_Med_Orca_6-10_2007 36 8 2" xfId="3966"/>
    <cellStyle name="_17-05_PE_Med_Orca_6-10_2007 36 8 3" xfId="9541"/>
    <cellStyle name="_17-05_PE_Med_Orca_6-10_2007 36 8 4" xfId="12793"/>
    <cellStyle name="_17-05_PE_Med_Orca_6-10_2007 36 8 5" xfId="16045"/>
    <cellStyle name="_17-05_PE_Med_Orca_6-10_2007 36 8 6" xfId="19297"/>
    <cellStyle name="_17-05_PE_Med_Orca_6-10_2007 36 8 7" xfId="22541"/>
    <cellStyle name="_17-05_PE_Med_Orca_6-10_2007 36 9" xfId="1053"/>
    <cellStyle name="_17-05_PE_Med_Orca_6-10_2007 36 9 2" xfId="3967"/>
    <cellStyle name="_17-05_PE_Med_Orca_6-10_2007 36 9 3" xfId="9542"/>
    <cellStyle name="_17-05_PE_Med_Orca_6-10_2007 36 9 4" xfId="12794"/>
    <cellStyle name="_17-05_PE_Med_Orca_6-10_2007 36 9 5" xfId="16046"/>
    <cellStyle name="_17-05_PE_Med_Orca_6-10_2007 36 9 6" xfId="19298"/>
    <cellStyle name="_17-05_PE_Med_Orca_6-10_2007 36 9 7" xfId="22542"/>
    <cellStyle name="_17-05_PE_Med_Orca_6-10_2007 37" xfId="1054"/>
    <cellStyle name="_17-05_PE_Med_Orca_6-10_2007 37 10" xfId="1055"/>
    <cellStyle name="_17-05_PE_Med_Orca_6-10_2007 37 10 2" xfId="3969"/>
    <cellStyle name="_17-05_PE_Med_Orca_6-10_2007 37 10 3" xfId="9544"/>
    <cellStyle name="_17-05_PE_Med_Orca_6-10_2007 37 10 4" xfId="12796"/>
    <cellStyle name="_17-05_PE_Med_Orca_6-10_2007 37 10 5" xfId="16048"/>
    <cellStyle name="_17-05_PE_Med_Orca_6-10_2007 37 10 6" xfId="19300"/>
    <cellStyle name="_17-05_PE_Med_Orca_6-10_2007 37 10 7" xfId="22544"/>
    <cellStyle name="_17-05_PE_Med_Orca_6-10_2007 37 11" xfId="1056"/>
    <cellStyle name="_17-05_PE_Med_Orca_6-10_2007 37 11 2" xfId="3970"/>
    <cellStyle name="_17-05_PE_Med_Orca_6-10_2007 37 11 3" xfId="9545"/>
    <cellStyle name="_17-05_PE_Med_Orca_6-10_2007 37 11 4" xfId="12797"/>
    <cellStyle name="_17-05_PE_Med_Orca_6-10_2007 37 11 5" xfId="16049"/>
    <cellStyle name="_17-05_PE_Med_Orca_6-10_2007 37 11 6" xfId="19301"/>
    <cellStyle name="_17-05_PE_Med_Orca_6-10_2007 37 11 7" xfId="22545"/>
    <cellStyle name="_17-05_PE_Med_Orca_6-10_2007 37 12" xfId="1057"/>
    <cellStyle name="_17-05_PE_Med_Orca_6-10_2007 37 12 2" xfId="3971"/>
    <cellStyle name="_17-05_PE_Med_Orca_6-10_2007 37 12 3" xfId="9546"/>
    <cellStyle name="_17-05_PE_Med_Orca_6-10_2007 37 12 4" xfId="12798"/>
    <cellStyle name="_17-05_PE_Med_Orca_6-10_2007 37 12 5" xfId="16050"/>
    <cellStyle name="_17-05_PE_Med_Orca_6-10_2007 37 12 6" xfId="19302"/>
    <cellStyle name="_17-05_PE_Med_Orca_6-10_2007 37 12 7" xfId="22546"/>
    <cellStyle name="_17-05_PE_Med_Orca_6-10_2007 37 13" xfId="1058"/>
    <cellStyle name="_17-05_PE_Med_Orca_6-10_2007 37 13 2" xfId="3972"/>
    <cellStyle name="_17-05_PE_Med_Orca_6-10_2007 37 13 3" xfId="9547"/>
    <cellStyle name="_17-05_PE_Med_Orca_6-10_2007 37 13 4" xfId="12799"/>
    <cellStyle name="_17-05_PE_Med_Orca_6-10_2007 37 13 5" xfId="16051"/>
    <cellStyle name="_17-05_PE_Med_Orca_6-10_2007 37 13 6" xfId="19303"/>
    <cellStyle name="_17-05_PE_Med_Orca_6-10_2007 37 13 7" xfId="22547"/>
    <cellStyle name="_17-05_PE_Med_Orca_6-10_2007 37 14" xfId="3968"/>
    <cellStyle name="_17-05_PE_Med_Orca_6-10_2007 37 15" xfId="9543"/>
    <cellStyle name="_17-05_PE_Med_Orca_6-10_2007 37 16" xfId="12795"/>
    <cellStyle name="_17-05_PE_Med_Orca_6-10_2007 37 17" xfId="16047"/>
    <cellStyle name="_17-05_PE_Med_Orca_6-10_2007 37 18" xfId="19299"/>
    <cellStyle name="_17-05_PE_Med_Orca_6-10_2007 37 19" xfId="22543"/>
    <cellStyle name="_17-05_PE_Med_Orca_6-10_2007 37 2" xfId="1059"/>
    <cellStyle name="_17-05_PE_Med_Orca_6-10_2007 37 2 2" xfId="3973"/>
    <cellStyle name="_17-05_PE_Med_Orca_6-10_2007 37 2 3" xfId="9548"/>
    <cellStyle name="_17-05_PE_Med_Orca_6-10_2007 37 2 4" xfId="12800"/>
    <cellStyle name="_17-05_PE_Med_Orca_6-10_2007 37 2 5" xfId="16052"/>
    <cellStyle name="_17-05_PE_Med_Orca_6-10_2007 37 2 6" xfId="19304"/>
    <cellStyle name="_17-05_PE_Med_Orca_6-10_2007 37 2 7" xfId="22548"/>
    <cellStyle name="_17-05_PE_Med_Orca_6-10_2007 37 3" xfId="1060"/>
    <cellStyle name="_17-05_PE_Med_Orca_6-10_2007 37 3 2" xfId="3974"/>
    <cellStyle name="_17-05_PE_Med_Orca_6-10_2007 37 3 3" xfId="9549"/>
    <cellStyle name="_17-05_PE_Med_Orca_6-10_2007 37 3 4" xfId="12801"/>
    <cellStyle name="_17-05_PE_Med_Orca_6-10_2007 37 3 5" xfId="16053"/>
    <cellStyle name="_17-05_PE_Med_Orca_6-10_2007 37 3 6" xfId="19305"/>
    <cellStyle name="_17-05_PE_Med_Orca_6-10_2007 37 3 7" xfId="22549"/>
    <cellStyle name="_17-05_PE_Med_Orca_6-10_2007 37 4" xfId="1061"/>
    <cellStyle name="_17-05_PE_Med_Orca_6-10_2007 37 4 2" xfId="3975"/>
    <cellStyle name="_17-05_PE_Med_Orca_6-10_2007 37 4 3" xfId="9550"/>
    <cellStyle name="_17-05_PE_Med_Orca_6-10_2007 37 4 4" xfId="12802"/>
    <cellStyle name="_17-05_PE_Med_Orca_6-10_2007 37 4 5" xfId="16054"/>
    <cellStyle name="_17-05_PE_Med_Orca_6-10_2007 37 4 6" xfId="19306"/>
    <cellStyle name="_17-05_PE_Med_Orca_6-10_2007 37 4 7" xfId="22550"/>
    <cellStyle name="_17-05_PE_Med_Orca_6-10_2007 37 5" xfId="1062"/>
    <cellStyle name="_17-05_PE_Med_Orca_6-10_2007 37 5 2" xfId="3976"/>
    <cellStyle name="_17-05_PE_Med_Orca_6-10_2007 37 5 3" xfId="9551"/>
    <cellStyle name="_17-05_PE_Med_Orca_6-10_2007 37 5 4" xfId="12803"/>
    <cellStyle name="_17-05_PE_Med_Orca_6-10_2007 37 5 5" xfId="16055"/>
    <cellStyle name="_17-05_PE_Med_Orca_6-10_2007 37 5 6" xfId="19307"/>
    <cellStyle name="_17-05_PE_Med_Orca_6-10_2007 37 5 7" xfId="22551"/>
    <cellStyle name="_17-05_PE_Med_Orca_6-10_2007 37 6" xfId="1063"/>
    <cellStyle name="_17-05_PE_Med_Orca_6-10_2007 37 6 2" xfId="3977"/>
    <cellStyle name="_17-05_PE_Med_Orca_6-10_2007 37 6 3" xfId="9552"/>
    <cellStyle name="_17-05_PE_Med_Orca_6-10_2007 37 6 4" xfId="12804"/>
    <cellStyle name="_17-05_PE_Med_Orca_6-10_2007 37 6 5" xfId="16056"/>
    <cellStyle name="_17-05_PE_Med_Orca_6-10_2007 37 6 6" xfId="19308"/>
    <cellStyle name="_17-05_PE_Med_Orca_6-10_2007 37 6 7" xfId="22552"/>
    <cellStyle name="_17-05_PE_Med_Orca_6-10_2007 37 7" xfId="1064"/>
    <cellStyle name="_17-05_PE_Med_Orca_6-10_2007 37 7 2" xfId="3978"/>
    <cellStyle name="_17-05_PE_Med_Orca_6-10_2007 37 7 3" xfId="9553"/>
    <cellStyle name="_17-05_PE_Med_Orca_6-10_2007 37 7 4" xfId="12805"/>
    <cellStyle name="_17-05_PE_Med_Orca_6-10_2007 37 7 5" xfId="16057"/>
    <cellStyle name="_17-05_PE_Med_Orca_6-10_2007 37 7 6" xfId="19309"/>
    <cellStyle name="_17-05_PE_Med_Orca_6-10_2007 37 7 7" xfId="22553"/>
    <cellStyle name="_17-05_PE_Med_Orca_6-10_2007 37 8" xfId="1065"/>
    <cellStyle name="_17-05_PE_Med_Orca_6-10_2007 37 8 2" xfId="3979"/>
    <cellStyle name="_17-05_PE_Med_Orca_6-10_2007 37 8 3" xfId="9554"/>
    <cellStyle name="_17-05_PE_Med_Orca_6-10_2007 37 8 4" xfId="12806"/>
    <cellStyle name="_17-05_PE_Med_Orca_6-10_2007 37 8 5" xfId="16058"/>
    <cellStyle name="_17-05_PE_Med_Orca_6-10_2007 37 8 6" xfId="19310"/>
    <cellStyle name="_17-05_PE_Med_Orca_6-10_2007 37 8 7" xfId="22554"/>
    <cellStyle name="_17-05_PE_Med_Orca_6-10_2007 37 9" xfId="1066"/>
    <cellStyle name="_17-05_PE_Med_Orca_6-10_2007 37 9 2" xfId="3980"/>
    <cellStyle name="_17-05_PE_Med_Orca_6-10_2007 37 9 3" xfId="9555"/>
    <cellStyle name="_17-05_PE_Med_Orca_6-10_2007 37 9 4" xfId="12807"/>
    <cellStyle name="_17-05_PE_Med_Orca_6-10_2007 37 9 5" xfId="16059"/>
    <cellStyle name="_17-05_PE_Med_Orca_6-10_2007 37 9 6" xfId="19311"/>
    <cellStyle name="_17-05_PE_Med_Orca_6-10_2007 37 9 7" xfId="22555"/>
    <cellStyle name="_17-05_PE_Med_Orca_6-10_2007 38" xfId="1067"/>
    <cellStyle name="_17-05_PE_Med_Orca_6-10_2007 38 10" xfId="1068"/>
    <cellStyle name="_17-05_PE_Med_Orca_6-10_2007 38 10 2" xfId="3982"/>
    <cellStyle name="_17-05_PE_Med_Orca_6-10_2007 38 10 3" xfId="9557"/>
    <cellStyle name="_17-05_PE_Med_Orca_6-10_2007 38 10 4" xfId="12809"/>
    <cellStyle name="_17-05_PE_Med_Orca_6-10_2007 38 10 5" xfId="16061"/>
    <cellStyle name="_17-05_PE_Med_Orca_6-10_2007 38 10 6" xfId="19313"/>
    <cellStyle name="_17-05_PE_Med_Orca_6-10_2007 38 10 7" xfId="22557"/>
    <cellStyle name="_17-05_PE_Med_Orca_6-10_2007 38 11" xfId="1069"/>
    <cellStyle name="_17-05_PE_Med_Orca_6-10_2007 38 11 2" xfId="3983"/>
    <cellStyle name="_17-05_PE_Med_Orca_6-10_2007 38 11 3" xfId="9558"/>
    <cellStyle name="_17-05_PE_Med_Orca_6-10_2007 38 11 4" xfId="12810"/>
    <cellStyle name="_17-05_PE_Med_Orca_6-10_2007 38 11 5" xfId="16062"/>
    <cellStyle name="_17-05_PE_Med_Orca_6-10_2007 38 11 6" xfId="19314"/>
    <cellStyle name="_17-05_PE_Med_Orca_6-10_2007 38 11 7" xfId="22558"/>
    <cellStyle name="_17-05_PE_Med_Orca_6-10_2007 38 12" xfId="1070"/>
    <cellStyle name="_17-05_PE_Med_Orca_6-10_2007 38 12 2" xfId="3984"/>
    <cellStyle name="_17-05_PE_Med_Orca_6-10_2007 38 12 3" xfId="9559"/>
    <cellStyle name="_17-05_PE_Med_Orca_6-10_2007 38 12 4" xfId="12811"/>
    <cellStyle name="_17-05_PE_Med_Orca_6-10_2007 38 12 5" xfId="16063"/>
    <cellStyle name="_17-05_PE_Med_Orca_6-10_2007 38 12 6" xfId="19315"/>
    <cellStyle name="_17-05_PE_Med_Orca_6-10_2007 38 12 7" xfId="22559"/>
    <cellStyle name="_17-05_PE_Med_Orca_6-10_2007 38 13" xfId="1071"/>
    <cellStyle name="_17-05_PE_Med_Orca_6-10_2007 38 13 2" xfId="3985"/>
    <cellStyle name="_17-05_PE_Med_Orca_6-10_2007 38 13 3" xfId="9560"/>
    <cellStyle name="_17-05_PE_Med_Orca_6-10_2007 38 13 4" xfId="12812"/>
    <cellStyle name="_17-05_PE_Med_Orca_6-10_2007 38 13 5" xfId="16064"/>
    <cellStyle name="_17-05_PE_Med_Orca_6-10_2007 38 13 6" xfId="19316"/>
    <cellStyle name="_17-05_PE_Med_Orca_6-10_2007 38 13 7" xfId="22560"/>
    <cellStyle name="_17-05_PE_Med_Orca_6-10_2007 38 14" xfId="3981"/>
    <cellStyle name="_17-05_PE_Med_Orca_6-10_2007 38 15" xfId="9556"/>
    <cellStyle name="_17-05_PE_Med_Orca_6-10_2007 38 16" xfId="12808"/>
    <cellStyle name="_17-05_PE_Med_Orca_6-10_2007 38 17" xfId="16060"/>
    <cellStyle name="_17-05_PE_Med_Orca_6-10_2007 38 18" xfId="19312"/>
    <cellStyle name="_17-05_PE_Med_Orca_6-10_2007 38 19" xfId="22556"/>
    <cellStyle name="_17-05_PE_Med_Orca_6-10_2007 38 2" xfId="1072"/>
    <cellStyle name="_17-05_PE_Med_Orca_6-10_2007 38 2 2" xfId="3986"/>
    <cellStyle name="_17-05_PE_Med_Orca_6-10_2007 38 2 3" xfId="9561"/>
    <cellStyle name="_17-05_PE_Med_Orca_6-10_2007 38 2 4" xfId="12813"/>
    <cellStyle name="_17-05_PE_Med_Orca_6-10_2007 38 2 5" xfId="16065"/>
    <cellStyle name="_17-05_PE_Med_Orca_6-10_2007 38 2 6" xfId="19317"/>
    <cellStyle name="_17-05_PE_Med_Orca_6-10_2007 38 2 7" xfId="22561"/>
    <cellStyle name="_17-05_PE_Med_Orca_6-10_2007 38 3" xfId="1073"/>
    <cellStyle name="_17-05_PE_Med_Orca_6-10_2007 38 3 2" xfId="3987"/>
    <cellStyle name="_17-05_PE_Med_Orca_6-10_2007 38 3 3" xfId="9562"/>
    <cellStyle name="_17-05_PE_Med_Orca_6-10_2007 38 3 4" xfId="12814"/>
    <cellStyle name="_17-05_PE_Med_Orca_6-10_2007 38 3 5" xfId="16066"/>
    <cellStyle name="_17-05_PE_Med_Orca_6-10_2007 38 3 6" xfId="19318"/>
    <cellStyle name="_17-05_PE_Med_Orca_6-10_2007 38 3 7" xfId="22562"/>
    <cellStyle name="_17-05_PE_Med_Orca_6-10_2007 38 4" xfId="1074"/>
    <cellStyle name="_17-05_PE_Med_Orca_6-10_2007 38 4 2" xfId="3988"/>
    <cellStyle name="_17-05_PE_Med_Orca_6-10_2007 38 4 3" xfId="9563"/>
    <cellStyle name="_17-05_PE_Med_Orca_6-10_2007 38 4 4" xfId="12815"/>
    <cellStyle name="_17-05_PE_Med_Orca_6-10_2007 38 4 5" xfId="16067"/>
    <cellStyle name="_17-05_PE_Med_Orca_6-10_2007 38 4 6" xfId="19319"/>
    <cellStyle name="_17-05_PE_Med_Orca_6-10_2007 38 4 7" xfId="22563"/>
    <cellStyle name="_17-05_PE_Med_Orca_6-10_2007 38 5" xfId="1075"/>
    <cellStyle name="_17-05_PE_Med_Orca_6-10_2007 38 5 2" xfId="3989"/>
    <cellStyle name="_17-05_PE_Med_Orca_6-10_2007 38 5 3" xfId="9564"/>
    <cellStyle name="_17-05_PE_Med_Orca_6-10_2007 38 5 4" xfId="12816"/>
    <cellStyle name="_17-05_PE_Med_Orca_6-10_2007 38 5 5" xfId="16068"/>
    <cellStyle name="_17-05_PE_Med_Orca_6-10_2007 38 5 6" xfId="19320"/>
    <cellStyle name="_17-05_PE_Med_Orca_6-10_2007 38 5 7" xfId="22564"/>
    <cellStyle name="_17-05_PE_Med_Orca_6-10_2007 38 6" xfId="1076"/>
    <cellStyle name="_17-05_PE_Med_Orca_6-10_2007 38 6 2" xfId="3990"/>
    <cellStyle name="_17-05_PE_Med_Orca_6-10_2007 38 6 3" xfId="9565"/>
    <cellStyle name="_17-05_PE_Med_Orca_6-10_2007 38 6 4" xfId="12817"/>
    <cellStyle name="_17-05_PE_Med_Orca_6-10_2007 38 6 5" xfId="16069"/>
    <cellStyle name="_17-05_PE_Med_Orca_6-10_2007 38 6 6" xfId="19321"/>
    <cellStyle name="_17-05_PE_Med_Orca_6-10_2007 38 6 7" xfId="22565"/>
    <cellStyle name="_17-05_PE_Med_Orca_6-10_2007 38 7" xfId="1077"/>
    <cellStyle name="_17-05_PE_Med_Orca_6-10_2007 38 7 2" xfId="3991"/>
    <cellStyle name="_17-05_PE_Med_Orca_6-10_2007 38 7 3" xfId="9566"/>
    <cellStyle name="_17-05_PE_Med_Orca_6-10_2007 38 7 4" xfId="12818"/>
    <cellStyle name="_17-05_PE_Med_Orca_6-10_2007 38 7 5" xfId="16070"/>
    <cellStyle name="_17-05_PE_Med_Orca_6-10_2007 38 7 6" xfId="19322"/>
    <cellStyle name="_17-05_PE_Med_Orca_6-10_2007 38 7 7" xfId="22566"/>
    <cellStyle name="_17-05_PE_Med_Orca_6-10_2007 38 8" xfId="1078"/>
    <cellStyle name="_17-05_PE_Med_Orca_6-10_2007 38 8 2" xfId="3992"/>
    <cellStyle name="_17-05_PE_Med_Orca_6-10_2007 38 8 3" xfId="9567"/>
    <cellStyle name="_17-05_PE_Med_Orca_6-10_2007 38 8 4" xfId="12819"/>
    <cellStyle name="_17-05_PE_Med_Orca_6-10_2007 38 8 5" xfId="16071"/>
    <cellStyle name="_17-05_PE_Med_Orca_6-10_2007 38 8 6" xfId="19323"/>
    <cellStyle name="_17-05_PE_Med_Orca_6-10_2007 38 8 7" xfId="22567"/>
    <cellStyle name="_17-05_PE_Med_Orca_6-10_2007 38 9" xfId="1079"/>
    <cellStyle name="_17-05_PE_Med_Orca_6-10_2007 38 9 2" xfId="3993"/>
    <cellStyle name="_17-05_PE_Med_Orca_6-10_2007 38 9 3" xfId="9568"/>
    <cellStyle name="_17-05_PE_Med_Orca_6-10_2007 38 9 4" xfId="12820"/>
    <cellStyle name="_17-05_PE_Med_Orca_6-10_2007 38 9 5" xfId="16072"/>
    <cellStyle name="_17-05_PE_Med_Orca_6-10_2007 38 9 6" xfId="19324"/>
    <cellStyle name="_17-05_PE_Med_Orca_6-10_2007 38 9 7" xfId="22568"/>
    <cellStyle name="_17-05_PE_Med_Orca_6-10_2007 39" xfId="1080"/>
    <cellStyle name="_17-05_PE_Med_Orca_6-10_2007 39 10" xfId="1081"/>
    <cellStyle name="_17-05_PE_Med_Orca_6-10_2007 39 10 2" xfId="3995"/>
    <cellStyle name="_17-05_PE_Med_Orca_6-10_2007 39 10 3" xfId="9570"/>
    <cellStyle name="_17-05_PE_Med_Orca_6-10_2007 39 10 4" xfId="12822"/>
    <cellStyle name="_17-05_PE_Med_Orca_6-10_2007 39 10 5" xfId="16074"/>
    <cellStyle name="_17-05_PE_Med_Orca_6-10_2007 39 10 6" xfId="19326"/>
    <cellStyle name="_17-05_PE_Med_Orca_6-10_2007 39 10 7" xfId="22570"/>
    <cellStyle name="_17-05_PE_Med_Orca_6-10_2007 39 11" xfId="1082"/>
    <cellStyle name="_17-05_PE_Med_Orca_6-10_2007 39 11 2" xfId="3996"/>
    <cellStyle name="_17-05_PE_Med_Orca_6-10_2007 39 11 3" xfId="9571"/>
    <cellStyle name="_17-05_PE_Med_Orca_6-10_2007 39 11 4" xfId="12823"/>
    <cellStyle name="_17-05_PE_Med_Orca_6-10_2007 39 11 5" xfId="16075"/>
    <cellStyle name="_17-05_PE_Med_Orca_6-10_2007 39 11 6" xfId="19327"/>
    <cellStyle name="_17-05_PE_Med_Orca_6-10_2007 39 11 7" xfId="22571"/>
    <cellStyle name="_17-05_PE_Med_Orca_6-10_2007 39 12" xfId="1083"/>
    <cellStyle name="_17-05_PE_Med_Orca_6-10_2007 39 12 2" xfId="3997"/>
    <cellStyle name="_17-05_PE_Med_Orca_6-10_2007 39 12 3" xfId="9572"/>
    <cellStyle name="_17-05_PE_Med_Orca_6-10_2007 39 12 4" xfId="12824"/>
    <cellStyle name="_17-05_PE_Med_Orca_6-10_2007 39 12 5" xfId="16076"/>
    <cellStyle name="_17-05_PE_Med_Orca_6-10_2007 39 12 6" xfId="19328"/>
    <cellStyle name="_17-05_PE_Med_Orca_6-10_2007 39 12 7" xfId="22572"/>
    <cellStyle name="_17-05_PE_Med_Orca_6-10_2007 39 13" xfId="1084"/>
    <cellStyle name="_17-05_PE_Med_Orca_6-10_2007 39 13 2" xfId="3998"/>
    <cellStyle name="_17-05_PE_Med_Orca_6-10_2007 39 13 3" xfId="9573"/>
    <cellStyle name="_17-05_PE_Med_Orca_6-10_2007 39 13 4" xfId="12825"/>
    <cellStyle name="_17-05_PE_Med_Orca_6-10_2007 39 13 5" xfId="16077"/>
    <cellStyle name="_17-05_PE_Med_Orca_6-10_2007 39 13 6" xfId="19329"/>
    <cellStyle name="_17-05_PE_Med_Orca_6-10_2007 39 13 7" xfId="22573"/>
    <cellStyle name="_17-05_PE_Med_Orca_6-10_2007 39 14" xfId="3994"/>
    <cellStyle name="_17-05_PE_Med_Orca_6-10_2007 39 15" xfId="9569"/>
    <cellStyle name="_17-05_PE_Med_Orca_6-10_2007 39 16" xfId="12821"/>
    <cellStyle name="_17-05_PE_Med_Orca_6-10_2007 39 17" xfId="16073"/>
    <cellStyle name="_17-05_PE_Med_Orca_6-10_2007 39 18" xfId="19325"/>
    <cellStyle name="_17-05_PE_Med_Orca_6-10_2007 39 19" xfId="22569"/>
    <cellStyle name="_17-05_PE_Med_Orca_6-10_2007 39 2" xfId="1085"/>
    <cellStyle name="_17-05_PE_Med_Orca_6-10_2007 39 2 2" xfId="3999"/>
    <cellStyle name="_17-05_PE_Med_Orca_6-10_2007 39 2 3" xfId="9574"/>
    <cellStyle name="_17-05_PE_Med_Orca_6-10_2007 39 2 4" xfId="12826"/>
    <cellStyle name="_17-05_PE_Med_Orca_6-10_2007 39 2 5" xfId="16078"/>
    <cellStyle name="_17-05_PE_Med_Orca_6-10_2007 39 2 6" xfId="19330"/>
    <cellStyle name="_17-05_PE_Med_Orca_6-10_2007 39 2 7" xfId="22574"/>
    <cellStyle name="_17-05_PE_Med_Orca_6-10_2007 39 3" xfId="1086"/>
    <cellStyle name="_17-05_PE_Med_Orca_6-10_2007 39 3 2" xfId="4000"/>
    <cellStyle name="_17-05_PE_Med_Orca_6-10_2007 39 3 3" xfId="9575"/>
    <cellStyle name="_17-05_PE_Med_Orca_6-10_2007 39 3 4" xfId="12827"/>
    <cellStyle name="_17-05_PE_Med_Orca_6-10_2007 39 3 5" xfId="16079"/>
    <cellStyle name="_17-05_PE_Med_Orca_6-10_2007 39 3 6" xfId="19331"/>
    <cellStyle name="_17-05_PE_Med_Orca_6-10_2007 39 3 7" xfId="22575"/>
    <cellStyle name="_17-05_PE_Med_Orca_6-10_2007 39 4" xfId="1087"/>
    <cellStyle name="_17-05_PE_Med_Orca_6-10_2007 39 4 2" xfId="4001"/>
    <cellStyle name="_17-05_PE_Med_Orca_6-10_2007 39 4 3" xfId="9576"/>
    <cellStyle name="_17-05_PE_Med_Orca_6-10_2007 39 4 4" xfId="12828"/>
    <cellStyle name="_17-05_PE_Med_Orca_6-10_2007 39 4 5" xfId="16080"/>
    <cellStyle name="_17-05_PE_Med_Orca_6-10_2007 39 4 6" xfId="19332"/>
    <cellStyle name="_17-05_PE_Med_Orca_6-10_2007 39 4 7" xfId="22576"/>
    <cellStyle name="_17-05_PE_Med_Orca_6-10_2007 39 5" xfId="1088"/>
    <cellStyle name="_17-05_PE_Med_Orca_6-10_2007 39 5 2" xfId="4002"/>
    <cellStyle name="_17-05_PE_Med_Orca_6-10_2007 39 5 3" xfId="9577"/>
    <cellStyle name="_17-05_PE_Med_Orca_6-10_2007 39 5 4" xfId="12829"/>
    <cellStyle name="_17-05_PE_Med_Orca_6-10_2007 39 5 5" xfId="16081"/>
    <cellStyle name="_17-05_PE_Med_Orca_6-10_2007 39 5 6" xfId="19333"/>
    <cellStyle name="_17-05_PE_Med_Orca_6-10_2007 39 5 7" xfId="22577"/>
    <cellStyle name="_17-05_PE_Med_Orca_6-10_2007 39 6" xfId="1089"/>
    <cellStyle name="_17-05_PE_Med_Orca_6-10_2007 39 6 2" xfId="4003"/>
    <cellStyle name="_17-05_PE_Med_Orca_6-10_2007 39 6 3" xfId="9578"/>
    <cellStyle name="_17-05_PE_Med_Orca_6-10_2007 39 6 4" xfId="12830"/>
    <cellStyle name="_17-05_PE_Med_Orca_6-10_2007 39 6 5" xfId="16082"/>
    <cellStyle name="_17-05_PE_Med_Orca_6-10_2007 39 6 6" xfId="19334"/>
    <cellStyle name="_17-05_PE_Med_Orca_6-10_2007 39 6 7" xfId="22578"/>
    <cellStyle name="_17-05_PE_Med_Orca_6-10_2007 39 7" xfId="1090"/>
    <cellStyle name="_17-05_PE_Med_Orca_6-10_2007 39 7 2" xfId="4004"/>
    <cellStyle name="_17-05_PE_Med_Orca_6-10_2007 39 7 3" xfId="9579"/>
    <cellStyle name="_17-05_PE_Med_Orca_6-10_2007 39 7 4" xfId="12831"/>
    <cellStyle name="_17-05_PE_Med_Orca_6-10_2007 39 7 5" xfId="16083"/>
    <cellStyle name="_17-05_PE_Med_Orca_6-10_2007 39 7 6" xfId="19335"/>
    <cellStyle name="_17-05_PE_Med_Orca_6-10_2007 39 7 7" xfId="22579"/>
    <cellStyle name="_17-05_PE_Med_Orca_6-10_2007 39 8" xfId="1091"/>
    <cellStyle name="_17-05_PE_Med_Orca_6-10_2007 39 8 2" xfId="4005"/>
    <cellStyle name="_17-05_PE_Med_Orca_6-10_2007 39 8 3" xfId="9580"/>
    <cellStyle name="_17-05_PE_Med_Orca_6-10_2007 39 8 4" xfId="12832"/>
    <cellStyle name="_17-05_PE_Med_Orca_6-10_2007 39 8 5" xfId="16084"/>
    <cellStyle name="_17-05_PE_Med_Orca_6-10_2007 39 8 6" xfId="19336"/>
    <cellStyle name="_17-05_PE_Med_Orca_6-10_2007 39 8 7" xfId="22580"/>
    <cellStyle name="_17-05_PE_Med_Orca_6-10_2007 39 9" xfId="1092"/>
    <cellStyle name="_17-05_PE_Med_Orca_6-10_2007 39 9 2" xfId="4006"/>
    <cellStyle name="_17-05_PE_Med_Orca_6-10_2007 39 9 3" xfId="9581"/>
    <cellStyle name="_17-05_PE_Med_Orca_6-10_2007 39 9 4" xfId="12833"/>
    <cellStyle name="_17-05_PE_Med_Orca_6-10_2007 39 9 5" xfId="16085"/>
    <cellStyle name="_17-05_PE_Med_Orca_6-10_2007 39 9 6" xfId="19337"/>
    <cellStyle name="_17-05_PE_Med_Orca_6-10_2007 39 9 7" xfId="22581"/>
    <cellStyle name="_17-05_PE_Med_Orca_6-10_2007 4" xfId="88"/>
    <cellStyle name="_17-05_PE_Med_Orca_6-10_2007 4 10" xfId="1093"/>
    <cellStyle name="_17-05_PE_Med_Orca_6-10_2007 4 10 2" xfId="4007"/>
    <cellStyle name="_17-05_PE_Med_Orca_6-10_2007 4 10 3" xfId="9583"/>
    <cellStyle name="_17-05_PE_Med_Orca_6-10_2007 4 10 4" xfId="12835"/>
    <cellStyle name="_17-05_PE_Med_Orca_6-10_2007 4 10 5" xfId="16087"/>
    <cellStyle name="_17-05_PE_Med_Orca_6-10_2007 4 10 6" xfId="19339"/>
    <cellStyle name="_17-05_PE_Med_Orca_6-10_2007 4 10 7" xfId="22583"/>
    <cellStyle name="_17-05_PE_Med_Orca_6-10_2007 4 11" xfId="1094"/>
    <cellStyle name="_17-05_PE_Med_Orca_6-10_2007 4 11 2" xfId="4008"/>
    <cellStyle name="_17-05_PE_Med_Orca_6-10_2007 4 11 3" xfId="9584"/>
    <cellStyle name="_17-05_PE_Med_Orca_6-10_2007 4 11 4" xfId="12836"/>
    <cellStyle name="_17-05_PE_Med_Orca_6-10_2007 4 11 5" xfId="16088"/>
    <cellStyle name="_17-05_PE_Med_Orca_6-10_2007 4 11 6" xfId="19340"/>
    <cellStyle name="_17-05_PE_Med_Orca_6-10_2007 4 11 7" xfId="22584"/>
    <cellStyle name="_17-05_PE_Med_Orca_6-10_2007 4 12" xfId="1095"/>
    <cellStyle name="_17-05_PE_Med_Orca_6-10_2007 4 12 2" xfId="4009"/>
    <cellStyle name="_17-05_PE_Med_Orca_6-10_2007 4 12 3" xfId="9585"/>
    <cellStyle name="_17-05_PE_Med_Orca_6-10_2007 4 12 4" xfId="12837"/>
    <cellStyle name="_17-05_PE_Med_Orca_6-10_2007 4 12 5" xfId="16089"/>
    <cellStyle name="_17-05_PE_Med_Orca_6-10_2007 4 12 6" xfId="19341"/>
    <cellStyle name="_17-05_PE_Med_Orca_6-10_2007 4 12 7" xfId="22585"/>
    <cellStyle name="_17-05_PE_Med_Orca_6-10_2007 4 13" xfId="1096"/>
    <cellStyle name="_17-05_PE_Med_Orca_6-10_2007 4 13 2" xfId="4010"/>
    <cellStyle name="_17-05_PE_Med_Orca_6-10_2007 4 13 3" xfId="9586"/>
    <cellStyle name="_17-05_PE_Med_Orca_6-10_2007 4 13 4" xfId="12838"/>
    <cellStyle name="_17-05_PE_Med_Orca_6-10_2007 4 13 5" xfId="16090"/>
    <cellStyle name="_17-05_PE_Med_Orca_6-10_2007 4 13 6" xfId="19342"/>
    <cellStyle name="_17-05_PE_Med_Orca_6-10_2007 4 13 7" xfId="22586"/>
    <cellStyle name="_17-05_PE_Med_Orca_6-10_2007 4 14" xfId="1097"/>
    <cellStyle name="_17-05_PE_Med_Orca_6-10_2007 4 14 2" xfId="4011"/>
    <cellStyle name="_17-05_PE_Med_Orca_6-10_2007 4 14 3" xfId="9587"/>
    <cellStyle name="_17-05_PE_Med_Orca_6-10_2007 4 14 4" xfId="12839"/>
    <cellStyle name="_17-05_PE_Med_Orca_6-10_2007 4 14 5" xfId="16091"/>
    <cellStyle name="_17-05_PE_Med_Orca_6-10_2007 4 14 6" xfId="19343"/>
    <cellStyle name="_17-05_PE_Med_Orca_6-10_2007 4 14 7" xfId="22587"/>
    <cellStyle name="_17-05_PE_Med_Orca_6-10_2007 4 15" xfId="1098"/>
    <cellStyle name="_17-05_PE_Med_Orca_6-10_2007 4 15 2" xfId="4012"/>
    <cellStyle name="_17-05_PE_Med_Orca_6-10_2007 4 15 3" xfId="9588"/>
    <cellStyle name="_17-05_PE_Med_Orca_6-10_2007 4 15 4" xfId="12840"/>
    <cellStyle name="_17-05_PE_Med_Orca_6-10_2007 4 15 5" xfId="16092"/>
    <cellStyle name="_17-05_PE_Med_Orca_6-10_2007 4 15 6" xfId="19344"/>
    <cellStyle name="_17-05_PE_Med_Orca_6-10_2007 4 15 7" xfId="22588"/>
    <cellStyle name="_17-05_PE_Med_Orca_6-10_2007 4 16" xfId="1099"/>
    <cellStyle name="_17-05_PE_Med_Orca_6-10_2007 4 16 2" xfId="4013"/>
    <cellStyle name="_17-05_PE_Med_Orca_6-10_2007 4 16 3" xfId="9589"/>
    <cellStyle name="_17-05_PE_Med_Orca_6-10_2007 4 16 4" xfId="12841"/>
    <cellStyle name="_17-05_PE_Med_Orca_6-10_2007 4 16 5" xfId="16093"/>
    <cellStyle name="_17-05_PE_Med_Orca_6-10_2007 4 16 6" xfId="19345"/>
    <cellStyle name="_17-05_PE_Med_Orca_6-10_2007 4 16 7" xfId="22589"/>
    <cellStyle name="_17-05_PE_Med_Orca_6-10_2007 4 17" xfId="1100"/>
    <cellStyle name="_17-05_PE_Med_Orca_6-10_2007 4 17 2" xfId="4014"/>
    <cellStyle name="_17-05_PE_Med_Orca_6-10_2007 4 17 3" xfId="9590"/>
    <cellStyle name="_17-05_PE_Med_Orca_6-10_2007 4 17 4" xfId="12842"/>
    <cellStyle name="_17-05_PE_Med_Orca_6-10_2007 4 17 5" xfId="16094"/>
    <cellStyle name="_17-05_PE_Med_Orca_6-10_2007 4 17 6" xfId="19346"/>
    <cellStyle name="_17-05_PE_Med_Orca_6-10_2007 4 17 7" xfId="22590"/>
    <cellStyle name="_17-05_PE_Med_Orca_6-10_2007 4 18" xfId="1101"/>
    <cellStyle name="_17-05_PE_Med_Orca_6-10_2007 4 18 2" xfId="4015"/>
    <cellStyle name="_17-05_PE_Med_Orca_6-10_2007 4 18 3" xfId="9591"/>
    <cellStyle name="_17-05_PE_Med_Orca_6-10_2007 4 18 4" xfId="12843"/>
    <cellStyle name="_17-05_PE_Med_Orca_6-10_2007 4 18 5" xfId="16095"/>
    <cellStyle name="_17-05_PE_Med_Orca_6-10_2007 4 18 6" xfId="19347"/>
    <cellStyle name="_17-05_PE_Med_Orca_6-10_2007 4 18 7" xfId="22591"/>
    <cellStyle name="_17-05_PE_Med_Orca_6-10_2007 4 19" xfId="1102"/>
    <cellStyle name="_17-05_PE_Med_Orca_6-10_2007 4 19 2" xfId="4016"/>
    <cellStyle name="_17-05_PE_Med_Orca_6-10_2007 4 19 3" xfId="9592"/>
    <cellStyle name="_17-05_PE_Med_Orca_6-10_2007 4 19 4" xfId="12844"/>
    <cellStyle name="_17-05_PE_Med_Orca_6-10_2007 4 19 5" xfId="16096"/>
    <cellStyle name="_17-05_PE_Med_Orca_6-10_2007 4 19 6" xfId="19348"/>
    <cellStyle name="_17-05_PE_Med_Orca_6-10_2007 4 19 7" xfId="22592"/>
    <cellStyle name="_17-05_PE_Med_Orca_6-10_2007 4 2" xfId="1103"/>
    <cellStyle name="_17-05_PE_Med_Orca_6-10_2007 4 2 2" xfId="4017"/>
    <cellStyle name="_17-05_PE_Med_Orca_6-10_2007 4 2 3" xfId="9593"/>
    <cellStyle name="_17-05_PE_Med_Orca_6-10_2007 4 2 4" xfId="12845"/>
    <cellStyle name="_17-05_PE_Med_Orca_6-10_2007 4 2 5" xfId="16097"/>
    <cellStyle name="_17-05_PE_Med_Orca_6-10_2007 4 2 6" xfId="19349"/>
    <cellStyle name="_17-05_PE_Med_Orca_6-10_2007 4 2 7" xfId="22593"/>
    <cellStyle name="_17-05_PE_Med_Orca_6-10_2007 4 20" xfId="1104"/>
    <cellStyle name="_17-05_PE_Med_Orca_6-10_2007 4 20 2" xfId="4018"/>
    <cellStyle name="_17-05_PE_Med_Orca_6-10_2007 4 20 3" xfId="9594"/>
    <cellStyle name="_17-05_PE_Med_Orca_6-10_2007 4 20 4" xfId="12846"/>
    <cellStyle name="_17-05_PE_Med_Orca_6-10_2007 4 20 5" xfId="16098"/>
    <cellStyle name="_17-05_PE_Med_Orca_6-10_2007 4 20 6" xfId="19350"/>
    <cellStyle name="_17-05_PE_Med_Orca_6-10_2007 4 20 7" xfId="22594"/>
    <cellStyle name="_17-05_PE_Med_Orca_6-10_2007 4 21" xfId="1105"/>
    <cellStyle name="_17-05_PE_Med_Orca_6-10_2007 4 21 2" xfId="4019"/>
    <cellStyle name="_17-05_PE_Med_Orca_6-10_2007 4 21 3" xfId="9595"/>
    <cellStyle name="_17-05_PE_Med_Orca_6-10_2007 4 21 4" xfId="12847"/>
    <cellStyle name="_17-05_PE_Med_Orca_6-10_2007 4 21 5" xfId="16099"/>
    <cellStyle name="_17-05_PE_Med_Orca_6-10_2007 4 21 6" xfId="19351"/>
    <cellStyle name="_17-05_PE_Med_Orca_6-10_2007 4 21 7" xfId="22595"/>
    <cellStyle name="_17-05_PE_Med_Orca_6-10_2007 4 22" xfId="1106"/>
    <cellStyle name="_17-05_PE_Med_Orca_6-10_2007 4 22 2" xfId="4020"/>
    <cellStyle name="_17-05_PE_Med_Orca_6-10_2007 4 22 3" xfId="9596"/>
    <cellStyle name="_17-05_PE_Med_Orca_6-10_2007 4 22 4" xfId="12848"/>
    <cellStyle name="_17-05_PE_Med_Orca_6-10_2007 4 22 5" xfId="16100"/>
    <cellStyle name="_17-05_PE_Med_Orca_6-10_2007 4 22 6" xfId="19352"/>
    <cellStyle name="_17-05_PE_Med_Orca_6-10_2007 4 22 7" xfId="22596"/>
    <cellStyle name="_17-05_PE_Med_Orca_6-10_2007 4 23" xfId="1107"/>
    <cellStyle name="_17-05_PE_Med_Orca_6-10_2007 4 23 2" xfId="4021"/>
    <cellStyle name="_17-05_PE_Med_Orca_6-10_2007 4 23 3" xfId="9597"/>
    <cellStyle name="_17-05_PE_Med_Orca_6-10_2007 4 23 4" xfId="12849"/>
    <cellStyle name="_17-05_PE_Med_Orca_6-10_2007 4 23 5" xfId="16101"/>
    <cellStyle name="_17-05_PE_Med_Orca_6-10_2007 4 23 6" xfId="19353"/>
    <cellStyle name="_17-05_PE_Med_Orca_6-10_2007 4 23 7" xfId="22597"/>
    <cellStyle name="_17-05_PE_Med_Orca_6-10_2007 4 24" xfId="1108"/>
    <cellStyle name="_17-05_PE_Med_Orca_6-10_2007 4 24 2" xfId="4022"/>
    <cellStyle name="_17-05_PE_Med_Orca_6-10_2007 4 24 3" xfId="9598"/>
    <cellStyle name="_17-05_PE_Med_Orca_6-10_2007 4 24 4" xfId="12850"/>
    <cellStyle name="_17-05_PE_Med_Orca_6-10_2007 4 24 5" xfId="16102"/>
    <cellStyle name="_17-05_PE_Med_Orca_6-10_2007 4 24 6" xfId="19354"/>
    <cellStyle name="_17-05_PE_Med_Orca_6-10_2007 4 24 7" xfId="22598"/>
    <cellStyle name="_17-05_PE_Med_Orca_6-10_2007 4 25" xfId="1109"/>
    <cellStyle name="_17-05_PE_Med_Orca_6-10_2007 4 25 2" xfId="4023"/>
    <cellStyle name="_17-05_PE_Med_Orca_6-10_2007 4 25 3" xfId="9599"/>
    <cellStyle name="_17-05_PE_Med_Orca_6-10_2007 4 25 4" xfId="12851"/>
    <cellStyle name="_17-05_PE_Med_Orca_6-10_2007 4 25 5" xfId="16103"/>
    <cellStyle name="_17-05_PE_Med_Orca_6-10_2007 4 25 6" xfId="19355"/>
    <cellStyle name="_17-05_PE_Med_Orca_6-10_2007 4 25 7" xfId="22599"/>
    <cellStyle name="_17-05_PE_Med_Orca_6-10_2007 4 26" xfId="3061"/>
    <cellStyle name="_17-05_PE_Med_Orca_6-10_2007 4 27" xfId="9582"/>
    <cellStyle name="_17-05_PE_Med_Orca_6-10_2007 4 28" xfId="12834"/>
    <cellStyle name="_17-05_PE_Med_Orca_6-10_2007 4 29" xfId="16086"/>
    <cellStyle name="_17-05_PE_Med_Orca_6-10_2007 4 3" xfId="1110"/>
    <cellStyle name="_17-05_PE_Med_Orca_6-10_2007 4 3 2" xfId="4024"/>
    <cellStyle name="_17-05_PE_Med_Orca_6-10_2007 4 3 3" xfId="9600"/>
    <cellStyle name="_17-05_PE_Med_Orca_6-10_2007 4 3 4" xfId="12852"/>
    <cellStyle name="_17-05_PE_Med_Orca_6-10_2007 4 3 5" xfId="16104"/>
    <cellStyle name="_17-05_PE_Med_Orca_6-10_2007 4 3 6" xfId="19356"/>
    <cellStyle name="_17-05_PE_Med_Orca_6-10_2007 4 3 7" xfId="22600"/>
    <cellStyle name="_17-05_PE_Med_Orca_6-10_2007 4 30" xfId="19338"/>
    <cellStyle name="_17-05_PE_Med_Orca_6-10_2007 4 31" xfId="22582"/>
    <cellStyle name="_17-05_PE_Med_Orca_6-10_2007 4 4" xfId="1111"/>
    <cellStyle name="_17-05_PE_Med_Orca_6-10_2007 4 4 2" xfId="4025"/>
    <cellStyle name="_17-05_PE_Med_Orca_6-10_2007 4 4 3" xfId="9601"/>
    <cellStyle name="_17-05_PE_Med_Orca_6-10_2007 4 4 4" xfId="12853"/>
    <cellStyle name="_17-05_PE_Med_Orca_6-10_2007 4 4 5" xfId="16105"/>
    <cellStyle name="_17-05_PE_Med_Orca_6-10_2007 4 4 6" xfId="19357"/>
    <cellStyle name="_17-05_PE_Med_Orca_6-10_2007 4 4 7" xfId="22601"/>
    <cellStyle name="_17-05_PE_Med_Orca_6-10_2007 4 5" xfId="1112"/>
    <cellStyle name="_17-05_PE_Med_Orca_6-10_2007 4 5 2" xfId="4026"/>
    <cellStyle name="_17-05_PE_Med_Orca_6-10_2007 4 5 3" xfId="9602"/>
    <cellStyle name="_17-05_PE_Med_Orca_6-10_2007 4 5 4" xfId="12854"/>
    <cellStyle name="_17-05_PE_Med_Orca_6-10_2007 4 5 5" xfId="16106"/>
    <cellStyle name="_17-05_PE_Med_Orca_6-10_2007 4 5 6" xfId="19358"/>
    <cellStyle name="_17-05_PE_Med_Orca_6-10_2007 4 5 7" xfId="22602"/>
    <cellStyle name="_17-05_PE_Med_Orca_6-10_2007 4 6" xfId="1113"/>
    <cellStyle name="_17-05_PE_Med_Orca_6-10_2007 4 6 2" xfId="4027"/>
    <cellStyle name="_17-05_PE_Med_Orca_6-10_2007 4 6 3" xfId="9603"/>
    <cellStyle name="_17-05_PE_Med_Orca_6-10_2007 4 6 4" xfId="12855"/>
    <cellStyle name="_17-05_PE_Med_Orca_6-10_2007 4 6 5" xfId="16107"/>
    <cellStyle name="_17-05_PE_Med_Orca_6-10_2007 4 6 6" xfId="19359"/>
    <cellStyle name="_17-05_PE_Med_Orca_6-10_2007 4 6 7" xfId="22603"/>
    <cellStyle name="_17-05_PE_Med_Orca_6-10_2007 4 7" xfId="1114"/>
    <cellStyle name="_17-05_PE_Med_Orca_6-10_2007 4 7 2" xfId="4028"/>
    <cellStyle name="_17-05_PE_Med_Orca_6-10_2007 4 7 3" xfId="9604"/>
    <cellStyle name="_17-05_PE_Med_Orca_6-10_2007 4 7 4" xfId="12856"/>
    <cellStyle name="_17-05_PE_Med_Orca_6-10_2007 4 7 5" xfId="16108"/>
    <cellStyle name="_17-05_PE_Med_Orca_6-10_2007 4 7 6" xfId="19360"/>
    <cellStyle name="_17-05_PE_Med_Orca_6-10_2007 4 7 7" xfId="22604"/>
    <cellStyle name="_17-05_PE_Med_Orca_6-10_2007 4 8" xfId="1115"/>
    <cellStyle name="_17-05_PE_Med_Orca_6-10_2007 4 8 2" xfId="4029"/>
    <cellStyle name="_17-05_PE_Med_Orca_6-10_2007 4 8 3" xfId="9605"/>
    <cellStyle name="_17-05_PE_Med_Orca_6-10_2007 4 8 4" xfId="12857"/>
    <cellStyle name="_17-05_PE_Med_Orca_6-10_2007 4 8 5" xfId="16109"/>
    <cellStyle name="_17-05_PE_Med_Orca_6-10_2007 4 8 6" xfId="19361"/>
    <cellStyle name="_17-05_PE_Med_Orca_6-10_2007 4 8 7" xfId="22605"/>
    <cellStyle name="_17-05_PE_Med_Orca_6-10_2007 4 9" xfId="1116"/>
    <cellStyle name="_17-05_PE_Med_Orca_6-10_2007 4 9 2" xfId="4030"/>
    <cellStyle name="_17-05_PE_Med_Orca_6-10_2007 4 9 3" xfId="9606"/>
    <cellStyle name="_17-05_PE_Med_Orca_6-10_2007 4 9 4" xfId="12858"/>
    <cellStyle name="_17-05_PE_Med_Orca_6-10_2007 4 9 5" xfId="16110"/>
    <cellStyle name="_17-05_PE_Med_Orca_6-10_2007 4 9 6" xfId="19362"/>
    <cellStyle name="_17-05_PE_Med_Orca_6-10_2007 4 9 7" xfId="22606"/>
    <cellStyle name="_17-05_PE_Med_Orca_6-10_2007 4_16-09_PE_V2_ARQ_M-O_28-01-11" xfId="6301"/>
    <cellStyle name="_17-05_PE_Med_Orca_6-10_2007 4_ARTICULADO" xfId="6048"/>
    <cellStyle name="_17-05_PE_Med_Orca_6-10_2007 4_ARTICULADO 2" xfId="9607"/>
    <cellStyle name="_17-05_PE_Med_Orca_6-10_2007 4_ARTICULADO 3" xfId="12859"/>
    <cellStyle name="_17-05_PE_Med_Orca_6-10_2007 4_ARTICULADO 4" xfId="16111"/>
    <cellStyle name="_17-05_PE_Med_Orca_6-10_2007 4_ARTICULADO 5" xfId="19363"/>
    <cellStyle name="_17-05_PE_Med_Orca_6-10_2007 4_ARTICULADO 6" xfId="22607"/>
    <cellStyle name="_17-05_PE_Med_Orca_6-10_2007 40" xfId="1117"/>
    <cellStyle name="_17-05_PE_Med_Orca_6-10_2007 40 2" xfId="4031"/>
    <cellStyle name="_17-05_PE_Med_Orca_6-10_2007 40 3" xfId="9608"/>
    <cellStyle name="_17-05_PE_Med_Orca_6-10_2007 40 4" xfId="12860"/>
    <cellStyle name="_17-05_PE_Med_Orca_6-10_2007 40 5" xfId="16112"/>
    <cellStyle name="_17-05_PE_Med_Orca_6-10_2007 40 6" xfId="19364"/>
    <cellStyle name="_17-05_PE_Med_Orca_6-10_2007 40 7" xfId="22608"/>
    <cellStyle name="_17-05_PE_Med_Orca_6-10_2007 41" xfId="1118"/>
    <cellStyle name="_17-05_PE_Med_Orca_6-10_2007 41 2" xfId="4032"/>
    <cellStyle name="_17-05_PE_Med_Orca_6-10_2007 41 3" xfId="9609"/>
    <cellStyle name="_17-05_PE_Med_Orca_6-10_2007 41 4" xfId="12861"/>
    <cellStyle name="_17-05_PE_Med_Orca_6-10_2007 41 5" xfId="16113"/>
    <cellStyle name="_17-05_PE_Med_Orca_6-10_2007 41 6" xfId="19365"/>
    <cellStyle name="_17-05_PE_Med_Orca_6-10_2007 41 7" xfId="22609"/>
    <cellStyle name="_17-05_PE_Med_Orca_6-10_2007 42" xfId="1119"/>
    <cellStyle name="_17-05_PE_Med_Orca_6-10_2007 42 2" xfId="4033"/>
    <cellStyle name="_17-05_PE_Med_Orca_6-10_2007 42 3" xfId="9610"/>
    <cellStyle name="_17-05_PE_Med_Orca_6-10_2007 42 4" xfId="12862"/>
    <cellStyle name="_17-05_PE_Med_Orca_6-10_2007 42 5" xfId="16114"/>
    <cellStyle name="_17-05_PE_Med_Orca_6-10_2007 42 6" xfId="19366"/>
    <cellStyle name="_17-05_PE_Med_Orca_6-10_2007 42 7" xfId="22610"/>
    <cellStyle name="_17-05_PE_Med_Orca_6-10_2007 43" xfId="1120"/>
    <cellStyle name="_17-05_PE_Med_Orca_6-10_2007 43 2" xfId="4034"/>
    <cellStyle name="_17-05_PE_Med_Orca_6-10_2007 43 3" xfId="9611"/>
    <cellStyle name="_17-05_PE_Med_Orca_6-10_2007 43 4" xfId="12863"/>
    <cellStyle name="_17-05_PE_Med_Orca_6-10_2007 43 5" xfId="16115"/>
    <cellStyle name="_17-05_PE_Med_Orca_6-10_2007 43 6" xfId="19367"/>
    <cellStyle name="_17-05_PE_Med_Orca_6-10_2007 43 7" xfId="22611"/>
    <cellStyle name="_17-05_PE_Med_Orca_6-10_2007 44" xfId="1121"/>
    <cellStyle name="_17-05_PE_Med_Orca_6-10_2007 44 2" xfId="4035"/>
    <cellStyle name="_17-05_PE_Med_Orca_6-10_2007 44 3" xfId="9612"/>
    <cellStyle name="_17-05_PE_Med_Orca_6-10_2007 44 4" xfId="12864"/>
    <cellStyle name="_17-05_PE_Med_Orca_6-10_2007 44 5" xfId="16116"/>
    <cellStyle name="_17-05_PE_Med_Orca_6-10_2007 44 6" xfId="19368"/>
    <cellStyle name="_17-05_PE_Med_Orca_6-10_2007 44 7" xfId="22612"/>
    <cellStyle name="_17-05_PE_Med_Orca_6-10_2007 45" xfId="1122"/>
    <cellStyle name="_17-05_PE_Med_Orca_6-10_2007 45 2" xfId="4036"/>
    <cellStyle name="_17-05_PE_Med_Orca_6-10_2007 45 3" xfId="9613"/>
    <cellStyle name="_17-05_PE_Med_Orca_6-10_2007 45 4" xfId="12865"/>
    <cellStyle name="_17-05_PE_Med_Orca_6-10_2007 45 5" xfId="16117"/>
    <cellStyle name="_17-05_PE_Med_Orca_6-10_2007 45 6" xfId="19369"/>
    <cellStyle name="_17-05_PE_Med_Orca_6-10_2007 45 7" xfId="22613"/>
    <cellStyle name="_17-05_PE_Med_Orca_6-10_2007 46" xfId="1123"/>
    <cellStyle name="_17-05_PE_Med_Orca_6-10_2007 46 2" xfId="4037"/>
    <cellStyle name="_17-05_PE_Med_Orca_6-10_2007 46 3" xfId="9614"/>
    <cellStyle name="_17-05_PE_Med_Orca_6-10_2007 46 4" xfId="12866"/>
    <cellStyle name="_17-05_PE_Med_Orca_6-10_2007 46 5" xfId="16118"/>
    <cellStyle name="_17-05_PE_Med_Orca_6-10_2007 46 6" xfId="19370"/>
    <cellStyle name="_17-05_PE_Med_Orca_6-10_2007 46 7" xfId="22614"/>
    <cellStyle name="_17-05_PE_Med_Orca_6-10_2007 47" xfId="1124"/>
    <cellStyle name="_17-05_PE_Med_Orca_6-10_2007 47 2" xfId="4038"/>
    <cellStyle name="_17-05_PE_Med_Orca_6-10_2007 47 3" xfId="9615"/>
    <cellStyle name="_17-05_PE_Med_Orca_6-10_2007 47 4" xfId="12867"/>
    <cellStyle name="_17-05_PE_Med_Orca_6-10_2007 47 5" xfId="16119"/>
    <cellStyle name="_17-05_PE_Med_Orca_6-10_2007 47 6" xfId="19371"/>
    <cellStyle name="_17-05_PE_Med_Orca_6-10_2007 47 7" xfId="22615"/>
    <cellStyle name="_17-05_PE_Med_Orca_6-10_2007 48" xfId="1125"/>
    <cellStyle name="_17-05_PE_Med_Orca_6-10_2007 48 2" xfId="4039"/>
    <cellStyle name="_17-05_PE_Med_Orca_6-10_2007 48 3" xfId="9616"/>
    <cellStyle name="_17-05_PE_Med_Orca_6-10_2007 48 4" xfId="12868"/>
    <cellStyle name="_17-05_PE_Med_Orca_6-10_2007 48 5" xfId="16120"/>
    <cellStyle name="_17-05_PE_Med_Orca_6-10_2007 48 6" xfId="19372"/>
    <cellStyle name="_17-05_PE_Med_Orca_6-10_2007 48 7" xfId="22616"/>
    <cellStyle name="_17-05_PE_Med_Orca_6-10_2007 49" xfId="1126"/>
    <cellStyle name="_17-05_PE_Med_Orca_6-10_2007 49 2" xfId="4040"/>
    <cellStyle name="_17-05_PE_Med_Orca_6-10_2007 49 3" xfId="9617"/>
    <cellStyle name="_17-05_PE_Med_Orca_6-10_2007 49 4" xfId="12869"/>
    <cellStyle name="_17-05_PE_Med_Orca_6-10_2007 49 5" xfId="16121"/>
    <cellStyle name="_17-05_PE_Med_Orca_6-10_2007 49 6" xfId="19373"/>
    <cellStyle name="_17-05_PE_Med_Orca_6-10_2007 49 7" xfId="22617"/>
    <cellStyle name="_17-05_PE_Med_Orca_6-10_2007 5" xfId="89"/>
    <cellStyle name="_17-05_PE_Med_Orca_6-10_2007 5 10" xfId="1127"/>
    <cellStyle name="_17-05_PE_Med_Orca_6-10_2007 5 10 2" xfId="4041"/>
    <cellStyle name="_17-05_PE_Med_Orca_6-10_2007 5 10 3" xfId="9619"/>
    <cellStyle name="_17-05_PE_Med_Orca_6-10_2007 5 10 4" xfId="12871"/>
    <cellStyle name="_17-05_PE_Med_Orca_6-10_2007 5 10 5" xfId="16123"/>
    <cellStyle name="_17-05_PE_Med_Orca_6-10_2007 5 10 6" xfId="19375"/>
    <cellStyle name="_17-05_PE_Med_Orca_6-10_2007 5 10 7" xfId="22619"/>
    <cellStyle name="_17-05_PE_Med_Orca_6-10_2007 5 11" xfId="1128"/>
    <cellStyle name="_17-05_PE_Med_Orca_6-10_2007 5 11 2" xfId="4042"/>
    <cellStyle name="_17-05_PE_Med_Orca_6-10_2007 5 11 3" xfId="9620"/>
    <cellStyle name="_17-05_PE_Med_Orca_6-10_2007 5 11 4" xfId="12872"/>
    <cellStyle name="_17-05_PE_Med_Orca_6-10_2007 5 11 5" xfId="16124"/>
    <cellStyle name="_17-05_PE_Med_Orca_6-10_2007 5 11 6" xfId="19376"/>
    <cellStyle name="_17-05_PE_Med_Orca_6-10_2007 5 11 7" xfId="22620"/>
    <cellStyle name="_17-05_PE_Med_Orca_6-10_2007 5 12" xfId="1129"/>
    <cellStyle name="_17-05_PE_Med_Orca_6-10_2007 5 12 2" xfId="4043"/>
    <cellStyle name="_17-05_PE_Med_Orca_6-10_2007 5 12 3" xfId="9621"/>
    <cellStyle name="_17-05_PE_Med_Orca_6-10_2007 5 12 4" xfId="12873"/>
    <cellStyle name="_17-05_PE_Med_Orca_6-10_2007 5 12 5" xfId="16125"/>
    <cellStyle name="_17-05_PE_Med_Orca_6-10_2007 5 12 6" xfId="19377"/>
    <cellStyle name="_17-05_PE_Med_Orca_6-10_2007 5 12 7" xfId="22621"/>
    <cellStyle name="_17-05_PE_Med_Orca_6-10_2007 5 13" xfId="1130"/>
    <cellStyle name="_17-05_PE_Med_Orca_6-10_2007 5 13 2" xfId="4044"/>
    <cellStyle name="_17-05_PE_Med_Orca_6-10_2007 5 13 3" xfId="9622"/>
    <cellStyle name="_17-05_PE_Med_Orca_6-10_2007 5 13 4" xfId="12874"/>
    <cellStyle name="_17-05_PE_Med_Orca_6-10_2007 5 13 5" xfId="16126"/>
    <cellStyle name="_17-05_PE_Med_Orca_6-10_2007 5 13 6" xfId="19378"/>
    <cellStyle name="_17-05_PE_Med_Orca_6-10_2007 5 13 7" xfId="22622"/>
    <cellStyle name="_17-05_PE_Med_Orca_6-10_2007 5 14" xfId="1131"/>
    <cellStyle name="_17-05_PE_Med_Orca_6-10_2007 5 14 2" xfId="4045"/>
    <cellStyle name="_17-05_PE_Med_Orca_6-10_2007 5 14 3" xfId="9623"/>
    <cellStyle name="_17-05_PE_Med_Orca_6-10_2007 5 14 4" xfId="12875"/>
    <cellStyle name="_17-05_PE_Med_Orca_6-10_2007 5 14 5" xfId="16127"/>
    <cellStyle name="_17-05_PE_Med_Orca_6-10_2007 5 14 6" xfId="19379"/>
    <cellStyle name="_17-05_PE_Med_Orca_6-10_2007 5 14 7" xfId="22623"/>
    <cellStyle name="_17-05_PE_Med_Orca_6-10_2007 5 15" xfId="1132"/>
    <cellStyle name="_17-05_PE_Med_Orca_6-10_2007 5 15 2" xfId="4046"/>
    <cellStyle name="_17-05_PE_Med_Orca_6-10_2007 5 15 3" xfId="9624"/>
    <cellStyle name="_17-05_PE_Med_Orca_6-10_2007 5 15 4" xfId="12876"/>
    <cellStyle name="_17-05_PE_Med_Orca_6-10_2007 5 15 5" xfId="16128"/>
    <cellStyle name="_17-05_PE_Med_Orca_6-10_2007 5 15 6" xfId="19380"/>
    <cellStyle name="_17-05_PE_Med_Orca_6-10_2007 5 15 7" xfId="22624"/>
    <cellStyle name="_17-05_PE_Med_Orca_6-10_2007 5 16" xfId="1133"/>
    <cellStyle name="_17-05_PE_Med_Orca_6-10_2007 5 16 2" xfId="4047"/>
    <cellStyle name="_17-05_PE_Med_Orca_6-10_2007 5 16 3" xfId="9625"/>
    <cellStyle name="_17-05_PE_Med_Orca_6-10_2007 5 16 4" xfId="12877"/>
    <cellStyle name="_17-05_PE_Med_Orca_6-10_2007 5 16 5" xfId="16129"/>
    <cellStyle name="_17-05_PE_Med_Orca_6-10_2007 5 16 6" xfId="19381"/>
    <cellStyle name="_17-05_PE_Med_Orca_6-10_2007 5 16 7" xfId="22625"/>
    <cellStyle name="_17-05_PE_Med_Orca_6-10_2007 5 17" xfId="1134"/>
    <cellStyle name="_17-05_PE_Med_Orca_6-10_2007 5 17 2" xfId="4048"/>
    <cellStyle name="_17-05_PE_Med_Orca_6-10_2007 5 17 3" xfId="9626"/>
    <cellStyle name="_17-05_PE_Med_Orca_6-10_2007 5 17 4" xfId="12878"/>
    <cellStyle name="_17-05_PE_Med_Orca_6-10_2007 5 17 5" xfId="16130"/>
    <cellStyle name="_17-05_PE_Med_Orca_6-10_2007 5 17 6" xfId="19382"/>
    <cellStyle name="_17-05_PE_Med_Orca_6-10_2007 5 17 7" xfId="22626"/>
    <cellStyle name="_17-05_PE_Med_Orca_6-10_2007 5 18" xfId="1135"/>
    <cellStyle name="_17-05_PE_Med_Orca_6-10_2007 5 18 2" xfId="4049"/>
    <cellStyle name="_17-05_PE_Med_Orca_6-10_2007 5 18 3" xfId="9627"/>
    <cellStyle name="_17-05_PE_Med_Orca_6-10_2007 5 18 4" xfId="12879"/>
    <cellStyle name="_17-05_PE_Med_Orca_6-10_2007 5 18 5" xfId="16131"/>
    <cellStyle name="_17-05_PE_Med_Orca_6-10_2007 5 18 6" xfId="19383"/>
    <cellStyle name="_17-05_PE_Med_Orca_6-10_2007 5 18 7" xfId="22627"/>
    <cellStyle name="_17-05_PE_Med_Orca_6-10_2007 5 19" xfId="1136"/>
    <cellStyle name="_17-05_PE_Med_Orca_6-10_2007 5 19 2" xfId="4050"/>
    <cellStyle name="_17-05_PE_Med_Orca_6-10_2007 5 19 3" xfId="9628"/>
    <cellStyle name="_17-05_PE_Med_Orca_6-10_2007 5 19 4" xfId="12880"/>
    <cellStyle name="_17-05_PE_Med_Orca_6-10_2007 5 19 5" xfId="16132"/>
    <cellStyle name="_17-05_PE_Med_Orca_6-10_2007 5 19 6" xfId="19384"/>
    <cellStyle name="_17-05_PE_Med_Orca_6-10_2007 5 19 7" xfId="22628"/>
    <cellStyle name="_17-05_PE_Med_Orca_6-10_2007 5 2" xfId="1137"/>
    <cellStyle name="_17-05_PE_Med_Orca_6-10_2007 5 2 2" xfId="4051"/>
    <cellStyle name="_17-05_PE_Med_Orca_6-10_2007 5 2 3" xfId="9629"/>
    <cellStyle name="_17-05_PE_Med_Orca_6-10_2007 5 2 4" xfId="12881"/>
    <cellStyle name="_17-05_PE_Med_Orca_6-10_2007 5 2 5" xfId="16133"/>
    <cellStyle name="_17-05_PE_Med_Orca_6-10_2007 5 2 6" xfId="19385"/>
    <cellStyle name="_17-05_PE_Med_Orca_6-10_2007 5 2 7" xfId="22629"/>
    <cellStyle name="_17-05_PE_Med_Orca_6-10_2007 5 20" xfId="1138"/>
    <cellStyle name="_17-05_PE_Med_Orca_6-10_2007 5 20 2" xfId="4052"/>
    <cellStyle name="_17-05_PE_Med_Orca_6-10_2007 5 20 3" xfId="9630"/>
    <cellStyle name="_17-05_PE_Med_Orca_6-10_2007 5 20 4" xfId="12882"/>
    <cellStyle name="_17-05_PE_Med_Orca_6-10_2007 5 20 5" xfId="16134"/>
    <cellStyle name="_17-05_PE_Med_Orca_6-10_2007 5 20 6" xfId="19386"/>
    <cellStyle name="_17-05_PE_Med_Orca_6-10_2007 5 20 7" xfId="22630"/>
    <cellStyle name="_17-05_PE_Med_Orca_6-10_2007 5 21" xfId="1139"/>
    <cellStyle name="_17-05_PE_Med_Orca_6-10_2007 5 21 2" xfId="4053"/>
    <cellStyle name="_17-05_PE_Med_Orca_6-10_2007 5 21 3" xfId="9631"/>
    <cellStyle name="_17-05_PE_Med_Orca_6-10_2007 5 21 4" xfId="12883"/>
    <cellStyle name="_17-05_PE_Med_Orca_6-10_2007 5 21 5" xfId="16135"/>
    <cellStyle name="_17-05_PE_Med_Orca_6-10_2007 5 21 6" xfId="19387"/>
    <cellStyle name="_17-05_PE_Med_Orca_6-10_2007 5 21 7" xfId="22631"/>
    <cellStyle name="_17-05_PE_Med_Orca_6-10_2007 5 22" xfId="1140"/>
    <cellStyle name="_17-05_PE_Med_Orca_6-10_2007 5 22 2" xfId="4054"/>
    <cellStyle name="_17-05_PE_Med_Orca_6-10_2007 5 22 3" xfId="9632"/>
    <cellStyle name="_17-05_PE_Med_Orca_6-10_2007 5 22 4" xfId="12884"/>
    <cellStyle name="_17-05_PE_Med_Orca_6-10_2007 5 22 5" xfId="16136"/>
    <cellStyle name="_17-05_PE_Med_Orca_6-10_2007 5 22 6" xfId="19388"/>
    <cellStyle name="_17-05_PE_Med_Orca_6-10_2007 5 22 7" xfId="22632"/>
    <cellStyle name="_17-05_PE_Med_Orca_6-10_2007 5 23" xfId="1141"/>
    <cellStyle name="_17-05_PE_Med_Orca_6-10_2007 5 23 2" xfId="4055"/>
    <cellStyle name="_17-05_PE_Med_Orca_6-10_2007 5 23 3" xfId="9633"/>
    <cellStyle name="_17-05_PE_Med_Orca_6-10_2007 5 23 4" xfId="12885"/>
    <cellStyle name="_17-05_PE_Med_Orca_6-10_2007 5 23 5" xfId="16137"/>
    <cellStyle name="_17-05_PE_Med_Orca_6-10_2007 5 23 6" xfId="19389"/>
    <cellStyle name="_17-05_PE_Med_Orca_6-10_2007 5 23 7" xfId="22633"/>
    <cellStyle name="_17-05_PE_Med_Orca_6-10_2007 5 24" xfId="1142"/>
    <cellStyle name="_17-05_PE_Med_Orca_6-10_2007 5 24 2" xfId="4056"/>
    <cellStyle name="_17-05_PE_Med_Orca_6-10_2007 5 24 3" xfId="9634"/>
    <cellStyle name="_17-05_PE_Med_Orca_6-10_2007 5 24 4" xfId="12886"/>
    <cellStyle name="_17-05_PE_Med_Orca_6-10_2007 5 24 5" xfId="16138"/>
    <cellStyle name="_17-05_PE_Med_Orca_6-10_2007 5 24 6" xfId="19390"/>
    <cellStyle name="_17-05_PE_Med_Orca_6-10_2007 5 24 7" xfId="22634"/>
    <cellStyle name="_17-05_PE_Med_Orca_6-10_2007 5 25" xfId="3062"/>
    <cellStyle name="_17-05_PE_Med_Orca_6-10_2007 5 26" xfId="9618"/>
    <cellStyle name="_17-05_PE_Med_Orca_6-10_2007 5 27" xfId="12870"/>
    <cellStyle name="_17-05_PE_Med_Orca_6-10_2007 5 28" xfId="16122"/>
    <cellStyle name="_17-05_PE_Med_Orca_6-10_2007 5 29" xfId="19374"/>
    <cellStyle name="_17-05_PE_Med_Orca_6-10_2007 5 3" xfId="1143"/>
    <cellStyle name="_17-05_PE_Med_Orca_6-10_2007 5 3 2" xfId="4057"/>
    <cellStyle name="_17-05_PE_Med_Orca_6-10_2007 5 3 3" xfId="9635"/>
    <cellStyle name="_17-05_PE_Med_Orca_6-10_2007 5 3 4" xfId="12887"/>
    <cellStyle name="_17-05_PE_Med_Orca_6-10_2007 5 3 5" xfId="16139"/>
    <cellStyle name="_17-05_PE_Med_Orca_6-10_2007 5 3 6" xfId="19391"/>
    <cellStyle name="_17-05_PE_Med_Orca_6-10_2007 5 3 7" xfId="22635"/>
    <cellStyle name="_17-05_PE_Med_Orca_6-10_2007 5 30" xfId="22618"/>
    <cellStyle name="_17-05_PE_Med_Orca_6-10_2007 5 4" xfId="1144"/>
    <cellStyle name="_17-05_PE_Med_Orca_6-10_2007 5 4 2" xfId="4058"/>
    <cellStyle name="_17-05_PE_Med_Orca_6-10_2007 5 4 3" xfId="9636"/>
    <cellStyle name="_17-05_PE_Med_Orca_6-10_2007 5 4 4" xfId="12888"/>
    <cellStyle name="_17-05_PE_Med_Orca_6-10_2007 5 4 5" xfId="16140"/>
    <cellStyle name="_17-05_PE_Med_Orca_6-10_2007 5 4 6" xfId="19392"/>
    <cellStyle name="_17-05_PE_Med_Orca_6-10_2007 5 4 7" xfId="22636"/>
    <cellStyle name="_17-05_PE_Med_Orca_6-10_2007 5 5" xfId="1145"/>
    <cellStyle name="_17-05_PE_Med_Orca_6-10_2007 5 5 2" xfId="4059"/>
    <cellStyle name="_17-05_PE_Med_Orca_6-10_2007 5 5 3" xfId="9637"/>
    <cellStyle name="_17-05_PE_Med_Orca_6-10_2007 5 5 4" xfId="12889"/>
    <cellStyle name="_17-05_PE_Med_Orca_6-10_2007 5 5 5" xfId="16141"/>
    <cellStyle name="_17-05_PE_Med_Orca_6-10_2007 5 5 6" xfId="19393"/>
    <cellStyle name="_17-05_PE_Med_Orca_6-10_2007 5 5 7" xfId="22637"/>
    <cellStyle name="_17-05_PE_Med_Orca_6-10_2007 5 6" xfId="1146"/>
    <cellStyle name="_17-05_PE_Med_Orca_6-10_2007 5 6 2" xfId="4060"/>
    <cellStyle name="_17-05_PE_Med_Orca_6-10_2007 5 6 3" xfId="9638"/>
    <cellStyle name="_17-05_PE_Med_Orca_6-10_2007 5 6 4" xfId="12890"/>
    <cellStyle name="_17-05_PE_Med_Orca_6-10_2007 5 6 5" xfId="16142"/>
    <cellStyle name="_17-05_PE_Med_Orca_6-10_2007 5 6 6" xfId="19394"/>
    <cellStyle name="_17-05_PE_Med_Orca_6-10_2007 5 6 7" xfId="22638"/>
    <cellStyle name="_17-05_PE_Med_Orca_6-10_2007 5 7" xfId="1147"/>
    <cellStyle name="_17-05_PE_Med_Orca_6-10_2007 5 7 2" xfId="4061"/>
    <cellStyle name="_17-05_PE_Med_Orca_6-10_2007 5 7 3" xfId="9639"/>
    <cellStyle name="_17-05_PE_Med_Orca_6-10_2007 5 7 4" xfId="12891"/>
    <cellStyle name="_17-05_PE_Med_Orca_6-10_2007 5 7 5" xfId="16143"/>
    <cellStyle name="_17-05_PE_Med_Orca_6-10_2007 5 7 6" xfId="19395"/>
    <cellStyle name="_17-05_PE_Med_Orca_6-10_2007 5 7 7" xfId="22639"/>
    <cellStyle name="_17-05_PE_Med_Orca_6-10_2007 5 8" xfId="1148"/>
    <cellStyle name="_17-05_PE_Med_Orca_6-10_2007 5 8 2" xfId="4062"/>
    <cellStyle name="_17-05_PE_Med_Orca_6-10_2007 5 8 3" xfId="9640"/>
    <cellStyle name="_17-05_PE_Med_Orca_6-10_2007 5 8 4" xfId="12892"/>
    <cellStyle name="_17-05_PE_Med_Orca_6-10_2007 5 8 5" xfId="16144"/>
    <cellStyle name="_17-05_PE_Med_Orca_6-10_2007 5 8 6" xfId="19396"/>
    <cellStyle name="_17-05_PE_Med_Orca_6-10_2007 5 8 7" xfId="22640"/>
    <cellStyle name="_17-05_PE_Med_Orca_6-10_2007 5 9" xfId="1149"/>
    <cellStyle name="_17-05_PE_Med_Orca_6-10_2007 5 9 2" xfId="4063"/>
    <cellStyle name="_17-05_PE_Med_Orca_6-10_2007 5 9 3" xfId="9641"/>
    <cellStyle name="_17-05_PE_Med_Orca_6-10_2007 5 9 4" xfId="12893"/>
    <cellStyle name="_17-05_PE_Med_Orca_6-10_2007 5 9 5" xfId="16145"/>
    <cellStyle name="_17-05_PE_Med_Orca_6-10_2007 5 9 6" xfId="19397"/>
    <cellStyle name="_17-05_PE_Med_Orca_6-10_2007 5 9 7" xfId="22641"/>
    <cellStyle name="_17-05_PE_Med_Orca_6-10_2007 5_16-09_PE_V2_ARQ_M-O_28-01-11" xfId="6302"/>
    <cellStyle name="_17-05_PE_Med_Orca_6-10_2007 5_ARTICULADO" xfId="6049"/>
    <cellStyle name="_17-05_PE_Med_Orca_6-10_2007 5_ARTICULADO 2" xfId="9642"/>
    <cellStyle name="_17-05_PE_Med_Orca_6-10_2007 5_ARTICULADO 3" xfId="12894"/>
    <cellStyle name="_17-05_PE_Med_Orca_6-10_2007 5_ARTICULADO 4" xfId="16146"/>
    <cellStyle name="_17-05_PE_Med_Orca_6-10_2007 5_ARTICULADO 5" xfId="19398"/>
    <cellStyle name="_17-05_PE_Med_Orca_6-10_2007 5_ARTICULADO 6" xfId="22642"/>
    <cellStyle name="_17-05_PE_Med_Orca_6-10_2007 50" xfId="1150"/>
    <cellStyle name="_17-05_PE_Med_Orca_6-10_2007 50 2" xfId="4064"/>
    <cellStyle name="_17-05_PE_Med_Orca_6-10_2007 50 3" xfId="9643"/>
    <cellStyle name="_17-05_PE_Med_Orca_6-10_2007 50 4" xfId="12895"/>
    <cellStyle name="_17-05_PE_Med_Orca_6-10_2007 50 5" xfId="16147"/>
    <cellStyle name="_17-05_PE_Med_Orca_6-10_2007 50 6" xfId="19399"/>
    <cellStyle name="_17-05_PE_Med_Orca_6-10_2007 50 7" xfId="22643"/>
    <cellStyle name="_17-05_PE_Med_Orca_6-10_2007 51" xfId="1151"/>
    <cellStyle name="_17-05_PE_Med_Orca_6-10_2007 51 2" xfId="4065"/>
    <cellStyle name="_17-05_PE_Med_Orca_6-10_2007 51 3" xfId="9644"/>
    <cellStyle name="_17-05_PE_Med_Orca_6-10_2007 51 4" xfId="12896"/>
    <cellStyle name="_17-05_PE_Med_Orca_6-10_2007 51 5" xfId="16148"/>
    <cellStyle name="_17-05_PE_Med_Orca_6-10_2007 51 6" xfId="19400"/>
    <cellStyle name="_17-05_PE_Med_Orca_6-10_2007 51 7" xfId="22644"/>
    <cellStyle name="_17-05_PE_Med_Orca_6-10_2007 52" xfId="1152"/>
    <cellStyle name="_17-05_PE_Med_Orca_6-10_2007 52 2" xfId="4066"/>
    <cellStyle name="_17-05_PE_Med_Orca_6-10_2007 52 3" xfId="9645"/>
    <cellStyle name="_17-05_PE_Med_Orca_6-10_2007 52 4" xfId="12897"/>
    <cellStyle name="_17-05_PE_Med_Orca_6-10_2007 52 5" xfId="16149"/>
    <cellStyle name="_17-05_PE_Med_Orca_6-10_2007 52 6" xfId="19401"/>
    <cellStyle name="_17-05_PE_Med_Orca_6-10_2007 52 7" xfId="22645"/>
    <cellStyle name="_17-05_PE_Med_Orca_6-10_2007 53" xfId="1153"/>
    <cellStyle name="_17-05_PE_Med_Orca_6-10_2007 53 2" xfId="4067"/>
    <cellStyle name="_17-05_PE_Med_Orca_6-10_2007 53 3" xfId="9646"/>
    <cellStyle name="_17-05_PE_Med_Orca_6-10_2007 53 4" xfId="12898"/>
    <cellStyle name="_17-05_PE_Med_Orca_6-10_2007 53 5" xfId="16150"/>
    <cellStyle name="_17-05_PE_Med_Orca_6-10_2007 53 6" xfId="19402"/>
    <cellStyle name="_17-05_PE_Med_Orca_6-10_2007 53 7" xfId="22646"/>
    <cellStyle name="_17-05_PE_Med_Orca_6-10_2007 54" xfId="1154"/>
    <cellStyle name="_17-05_PE_Med_Orca_6-10_2007 54 2" xfId="4068"/>
    <cellStyle name="_17-05_PE_Med_Orca_6-10_2007 54 3" xfId="9647"/>
    <cellStyle name="_17-05_PE_Med_Orca_6-10_2007 54 4" xfId="12899"/>
    <cellStyle name="_17-05_PE_Med_Orca_6-10_2007 54 5" xfId="16151"/>
    <cellStyle name="_17-05_PE_Med_Orca_6-10_2007 54 6" xfId="19403"/>
    <cellStyle name="_17-05_PE_Med_Orca_6-10_2007 54 7" xfId="22647"/>
    <cellStyle name="_17-05_PE_Med_Orca_6-10_2007 55" xfId="1155"/>
    <cellStyle name="_17-05_PE_Med_Orca_6-10_2007 55 2" xfId="4069"/>
    <cellStyle name="_17-05_PE_Med_Orca_6-10_2007 55 3" xfId="9648"/>
    <cellStyle name="_17-05_PE_Med_Orca_6-10_2007 55 4" xfId="12900"/>
    <cellStyle name="_17-05_PE_Med_Orca_6-10_2007 55 5" xfId="16152"/>
    <cellStyle name="_17-05_PE_Med_Orca_6-10_2007 55 6" xfId="19404"/>
    <cellStyle name="_17-05_PE_Med_Orca_6-10_2007 55 7" xfId="22648"/>
    <cellStyle name="_17-05_PE_Med_Orca_6-10_2007 56" xfId="1156"/>
    <cellStyle name="_17-05_PE_Med_Orca_6-10_2007 56 2" xfId="4070"/>
    <cellStyle name="_17-05_PE_Med_Orca_6-10_2007 56 3" xfId="9649"/>
    <cellStyle name="_17-05_PE_Med_Orca_6-10_2007 56 4" xfId="12901"/>
    <cellStyle name="_17-05_PE_Med_Orca_6-10_2007 56 5" xfId="16153"/>
    <cellStyle name="_17-05_PE_Med_Orca_6-10_2007 56 6" xfId="19405"/>
    <cellStyle name="_17-05_PE_Med_Orca_6-10_2007 56 7" xfId="22649"/>
    <cellStyle name="_17-05_PE_Med_Orca_6-10_2007 57" xfId="1157"/>
    <cellStyle name="_17-05_PE_Med_Orca_6-10_2007 57 2" xfId="4071"/>
    <cellStyle name="_17-05_PE_Med_Orca_6-10_2007 57 3" xfId="9650"/>
    <cellStyle name="_17-05_PE_Med_Orca_6-10_2007 57 4" xfId="12902"/>
    <cellStyle name="_17-05_PE_Med_Orca_6-10_2007 57 5" xfId="16154"/>
    <cellStyle name="_17-05_PE_Med_Orca_6-10_2007 57 6" xfId="19406"/>
    <cellStyle name="_17-05_PE_Med_Orca_6-10_2007 57 7" xfId="22650"/>
    <cellStyle name="_17-05_PE_Med_Orca_6-10_2007 58" xfId="1158"/>
    <cellStyle name="_17-05_PE_Med_Orca_6-10_2007 58 2" xfId="4072"/>
    <cellStyle name="_17-05_PE_Med_Orca_6-10_2007 58 3" xfId="9651"/>
    <cellStyle name="_17-05_PE_Med_Orca_6-10_2007 58 4" xfId="12903"/>
    <cellStyle name="_17-05_PE_Med_Orca_6-10_2007 58 5" xfId="16155"/>
    <cellStyle name="_17-05_PE_Med_Orca_6-10_2007 58 6" xfId="19407"/>
    <cellStyle name="_17-05_PE_Med_Orca_6-10_2007 58 7" xfId="22651"/>
    <cellStyle name="_17-05_PE_Med_Orca_6-10_2007 59" xfId="1159"/>
    <cellStyle name="_17-05_PE_Med_Orca_6-10_2007 59 2" xfId="4073"/>
    <cellStyle name="_17-05_PE_Med_Orca_6-10_2007 59 3" xfId="9652"/>
    <cellStyle name="_17-05_PE_Med_Orca_6-10_2007 59 4" xfId="12904"/>
    <cellStyle name="_17-05_PE_Med_Orca_6-10_2007 59 5" xfId="16156"/>
    <cellStyle name="_17-05_PE_Med_Orca_6-10_2007 59 6" xfId="19408"/>
    <cellStyle name="_17-05_PE_Med_Orca_6-10_2007 59 7" xfId="22652"/>
    <cellStyle name="_17-05_PE_Med_Orca_6-10_2007 6" xfId="90"/>
    <cellStyle name="_17-05_PE_Med_Orca_6-10_2007 6 10" xfId="1160"/>
    <cellStyle name="_17-05_PE_Med_Orca_6-10_2007 6 10 2" xfId="4074"/>
    <cellStyle name="_17-05_PE_Med_Orca_6-10_2007 6 10 3" xfId="9654"/>
    <cellStyle name="_17-05_PE_Med_Orca_6-10_2007 6 10 4" xfId="12906"/>
    <cellStyle name="_17-05_PE_Med_Orca_6-10_2007 6 10 5" xfId="16158"/>
    <cellStyle name="_17-05_PE_Med_Orca_6-10_2007 6 10 6" xfId="19410"/>
    <cellStyle name="_17-05_PE_Med_Orca_6-10_2007 6 10 7" xfId="22654"/>
    <cellStyle name="_17-05_PE_Med_Orca_6-10_2007 6 11" xfId="1161"/>
    <cellStyle name="_17-05_PE_Med_Orca_6-10_2007 6 11 2" xfId="4075"/>
    <cellStyle name="_17-05_PE_Med_Orca_6-10_2007 6 11 3" xfId="9655"/>
    <cellStyle name="_17-05_PE_Med_Orca_6-10_2007 6 11 4" xfId="12907"/>
    <cellStyle name="_17-05_PE_Med_Orca_6-10_2007 6 11 5" xfId="16159"/>
    <cellStyle name="_17-05_PE_Med_Orca_6-10_2007 6 11 6" xfId="19411"/>
    <cellStyle name="_17-05_PE_Med_Orca_6-10_2007 6 11 7" xfId="22655"/>
    <cellStyle name="_17-05_PE_Med_Orca_6-10_2007 6 12" xfId="1162"/>
    <cellStyle name="_17-05_PE_Med_Orca_6-10_2007 6 12 2" xfId="4076"/>
    <cellStyle name="_17-05_PE_Med_Orca_6-10_2007 6 12 3" xfId="9656"/>
    <cellStyle name="_17-05_PE_Med_Orca_6-10_2007 6 12 4" xfId="12908"/>
    <cellStyle name="_17-05_PE_Med_Orca_6-10_2007 6 12 5" xfId="16160"/>
    <cellStyle name="_17-05_PE_Med_Orca_6-10_2007 6 12 6" xfId="19412"/>
    <cellStyle name="_17-05_PE_Med_Orca_6-10_2007 6 12 7" xfId="22656"/>
    <cellStyle name="_17-05_PE_Med_Orca_6-10_2007 6 13" xfId="1163"/>
    <cellStyle name="_17-05_PE_Med_Orca_6-10_2007 6 13 2" xfId="4077"/>
    <cellStyle name="_17-05_PE_Med_Orca_6-10_2007 6 13 3" xfId="9657"/>
    <cellStyle name="_17-05_PE_Med_Orca_6-10_2007 6 13 4" xfId="12909"/>
    <cellStyle name="_17-05_PE_Med_Orca_6-10_2007 6 13 5" xfId="16161"/>
    <cellStyle name="_17-05_PE_Med_Orca_6-10_2007 6 13 6" xfId="19413"/>
    <cellStyle name="_17-05_PE_Med_Orca_6-10_2007 6 13 7" xfId="22657"/>
    <cellStyle name="_17-05_PE_Med_Orca_6-10_2007 6 14" xfId="1164"/>
    <cellStyle name="_17-05_PE_Med_Orca_6-10_2007 6 14 2" xfId="4078"/>
    <cellStyle name="_17-05_PE_Med_Orca_6-10_2007 6 14 3" xfId="9658"/>
    <cellStyle name="_17-05_PE_Med_Orca_6-10_2007 6 14 4" xfId="12910"/>
    <cellStyle name="_17-05_PE_Med_Orca_6-10_2007 6 14 5" xfId="16162"/>
    <cellStyle name="_17-05_PE_Med_Orca_6-10_2007 6 14 6" xfId="19414"/>
    <cellStyle name="_17-05_PE_Med_Orca_6-10_2007 6 14 7" xfId="22658"/>
    <cellStyle name="_17-05_PE_Med_Orca_6-10_2007 6 15" xfId="1165"/>
    <cellStyle name="_17-05_PE_Med_Orca_6-10_2007 6 15 2" xfId="4079"/>
    <cellStyle name="_17-05_PE_Med_Orca_6-10_2007 6 15 3" xfId="9659"/>
    <cellStyle name="_17-05_PE_Med_Orca_6-10_2007 6 15 4" xfId="12911"/>
    <cellStyle name="_17-05_PE_Med_Orca_6-10_2007 6 15 5" xfId="16163"/>
    <cellStyle name="_17-05_PE_Med_Orca_6-10_2007 6 15 6" xfId="19415"/>
    <cellStyle name="_17-05_PE_Med_Orca_6-10_2007 6 15 7" xfId="22659"/>
    <cellStyle name="_17-05_PE_Med_Orca_6-10_2007 6 16" xfId="1166"/>
    <cellStyle name="_17-05_PE_Med_Orca_6-10_2007 6 16 2" xfId="4080"/>
    <cellStyle name="_17-05_PE_Med_Orca_6-10_2007 6 16 3" xfId="9660"/>
    <cellStyle name="_17-05_PE_Med_Orca_6-10_2007 6 16 4" xfId="12912"/>
    <cellStyle name="_17-05_PE_Med_Orca_6-10_2007 6 16 5" xfId="16164"/>
    <cellStyle name="_17-05_PE_Med_Orca_6-10_2007 6 16 6" xfId="19416"/>
    <cellStyle name="_17-05_PE_Med_Orca_6-10_2007 6 16 7" xfId="22660"/>
    <cellStyle name="_17-05_PE_Med_Orca_6-10_2007 6 17" xfId="1167"/>
    <cellStyle name="_17-05_PE_Med_Orca_6-10_2007 6 17 2" xfId="4081"/>
    <cellStyle name="_17-05_PE_Med_Orca_6-10_2007 6 17 3" xfId="9661"/>
    <cellStyle name="_17-05_PE_Med_Orca_6-10_2007 6 17 4" xfId="12913"/>
    <cellStyle name="_17-05_PE_Med_Orca_6-10_2007 6 17 5" xfId="16165"/>
    <cellStyle name="_17-05_PE_Med_Orca_6-10_2007 6 17 6" xfId="19417"/>
    <cellStyle name="_17-05_PE_Med_Orca_6-10_2007 6 17 7" xfId="22661"/>
    <cellStyle name="_17-05_PE_Med_Orca_6-10_2007 6 18" xfId="1168"/>
    <cellStyle name="_17-05_PE_Med_Orca_6-10_2007 6 18 2" xfId="4082"/>
    <cellStyle name="_17-05_PE_Med_Orca_6-10_2007 6 18 3" xfId="9662"/>
    <cellStyle name="_17-05_PE_Med_Orca_6-10_2007 6 18 4" xfId="12914"/>
    <cellStyle name="_17-05_PE_Med_Orca_6-10_2007 6 18 5" xfId="16166"/>
    <cellStyle name="_17-05_PE_Med_Orca_6-10_2007 6 18 6" xfId="19418"/>
    <cellStyle name="_17-05_PE_Med_Orca_6-10_2007 6 18 7" xfId="22662"/>
    <cellStyle name="_17-05_PE_Med_Orca_6-10_2007 6 19" xfId="1169"/>
    <cellStyle name="_17-05_PE_Med_Orca_6-10_2007 6 19 2" xfId="4083"/>
    <cellStyle name="_17-05_PE_Med_Orca_6-10_2007 6 19 3" xfId="9663"/>
    <cellStyle name="_17-05_PE_Med_Orca_6-10_2007 6 19 4" xfId="12915"/>
    <cellStyle name="_17-05_PE_Med_Orca_6-10_2007 6 19 5" xfId="16167"/>
    <cellStyle name="_17-05_PE_Med_Orca_6-10_2007 6 19 6" xfId="19419"/>
    <cellStyle name="_17-05_PE_Med_Orca_6-10_2007 6 19 7" xfId="22663"/>
    <cellStyle name="_17-05_PE_Med_Orca_6-10_2007 6 2" xfId="1170"/>
    <cellStyle name="_17-05_PE_Med_Orca_6-10_2007 6 2 2" xfId="4084"/>
    <cellStyle name="_17-05_PE_Med_Orca_6-10_2007 6 2 3" xfId="9664"/>
    <cellStyle name="_17-05_PE_Med_Orca_6-10_2007 6 2 4" xfId="12916"/>
    <cellStyle name="_17-05_PE_Med_Orca_6-10_2007 6 2 5" xfId="16168"/>
    <cellStyle name="_17-05_PE_Med_Orca_6-10_2007 6 2 6" xfId="19420"/>
    <cellStyle name="_17-05_PE_Med_Orca_6-10_2007 6 2 7" xfId="22664"/>
    <cellStyle name="_17-05_PE_Med_Orca_6-10_2007 6 20" xfId="1171"/>
    <cellStyle name="_17-05_PE_Med_Orca_6-10_2007 6 20 2" xfId="4085"/>
    <cellStyle name="_17-05_PE_Med_Orca_6-10_2007 6 20 3" xfId="9665"/>
    <cellStyle name="_17-05_PE_Med_Orca_6-10_2007 6 20 4" xfId="12917"/>
    <cellStyle name="_17-05_PE_Med_Orca_6-10_2007 6 20 5" xfId="16169"/>
    <cellStyle name="_17-05_PE_Med_Orca_6-10_2007 6 20 6" xfId="19421"/>
    <cellStyle name="_17-05_PE_Med_Orca_6-10_2007 6 20 7" xfId="22665"/>
    <cellStyle name="_17-05_PE_Med_Orca_6-10_2007 6 21" xfId="1172"/>
    <cellStyle name="_17-05_PE_Med_Orca_6-10_2007 6 21 2" xfId="4086"/>
    <cellStyle name="_17-05_PE_Med_Orca_6-10_2007 6 21 3" xfId="9666"/>
    <cellStyle name="_17-05_PE_Med_Orca_6-10_2007 6 21 4" xfId="12918"/>
    <cellStyle name="_17-05_PE_Med_Orca_6-10_2007 6 21 5" xfId="16170"/>
    <cellStyle name="_17-05_PE_Med_Orca_6-10_2007 6 21 6" xfId="19422"/>
    <cellStyle name="_17-05_PE_Med_Orca_6-10_2007 6 21 7" xfId="22666"/>
    <cellStyle name="_17-05_PE_Med_Orca_6-10_2007 6 22" xfId="1173"/>
    <cellStyle name="_17-05_PE_Med_Orca_6-10_2007 6 22 2" xfId="4087"/>
    <cellStyle name="_17-05_PE_Med_Orca_6-10_2007 6 22 3" xfId="9667"/>
    <cellStyle name="_17-05_PE_Med_Orca_6-10_2007 6 22 4" xfId="12919"/>
    <cellStyle name="_17-05_PE_Med_Orca_6-10_2007 6 22 5" xfId="16171"/>
    <cellStyle name="_17-05_PE_Med_Orca_6-10_2007 6 22 6" xfId="19423"/>
    <cellStyle name="_17-05_PE_Med_Orca_6-10_2007 6 22 7" xfId="22667"/>
    <cellStyle name="_17-05_PE_Med_Orca_6-10_2007 6 23" xfId="1174"/>
    <cellStyle name="_17-05_PE_Med_Orca_6-10_2007 6 23 2" xfId="4088"/>
    <cellStyle name="_17-05_PE_Med_Orca_6-10_2007 6 23 3" xfId="9668"/>
    <cellStyle name="_17-05_PE_Med_Orca_6-10_2007 6 23 4" xfId="12920"/>
    <cellStyle name="_17-05_PE_Med_Orca_6-10_2007 6 23 5" xfId="16172"/>
    <cellStyle name="_17-05_PE_Med_Orca_6-10_2007 6 23 6" xfId="19424"/>
    <cellStyle name="_17-05_PE_Med_Orca_6-10_2007 6 23 7" xfId="22668"/>
    <cellStyle name="_17-05_PE_Med_Orca_6-10_2007 6 24" xfId="1175"/>
    <cellStyle name="_17-05_PE_Med_Orca_6-10_2007 6 24 2" xfId="4089"/>
    <cellStyle name="_17-05_PE_Med_Orca_6-10_2007 6 24 3" xfId="9669"/>
    <cellStyle name="_17-05_PE_Med_Orca_6-10_2007 6 24 4" xfId="12921"/>
    <cellStyle name="_17-05_PE_Med_Orca_6-10_2007 6 24 5" xfId="16173"/>
    <cellStyle name="_17-05_PE_Med_Orca_6-10_2007 6 24 6" xfId="19425"/>
    <cellStyle name="_17-05_PE_Med_Orca_6-10_2007 6 24 7" xfId="22669"/>
    <cellStyle name="_17-05_PE_Med_Orca_6-10_2007 6 25" xfId="3063"/>
    <cellStyle name="_17-05_PE_Med_Orca_6-10_2007 6 26" xfId="9653"/>
    <cellStyle name="_17-05_PE_Med_Orca_6-10_2007 6 27" xfId="12905"/>
    <cellStyle name="_17-05_PE_Med_Orca_6-10_2007 6 28" xfId="16157"/>
    <cellStyle name="_17-05_PE_Med_Orca_6-10_2007 6 29" xfId="19409"/>
    <cellStyle name="_17-05_PE_Med_Orca_6-10_2007 6 3" xfId="1176"/>
    <cellStyle name="_17-05_PE_Med_Orca_6-10_2007 6 3 2" xfId="4090"/>
    <cellStyle name="_17-05_PE_Med_Orca_6-10_2007 6 3 3" xfId="9670"/>
    <cellStyle name="_17-05_PE_Med_Orca_6-10_2007 6 3 4" xfId="12922"/>
    <cellStyle name="_17-05_PE_Med_Orca_6-10_2007 6 3 5" xfId="16174"/>
    <cellStyle name="_17-05_PE_Med_Orca_6-10_2007 6 3 6" xfId="19426"/>
    <cellStyle name="_17-05_PE_Med_Orca_6-10_2007 6 3 7" xfId="22670"/>
    <cellStyle name="_17-05_PE_Med_Orca_6-10_2007 6 30" xfId="22653"/>
    <cellStyle name="_17-05_PE_Med_Orca_6-10_2007 6 4" xfId="1177"/>
    <cellStyle name="_17-05_PE_Med_Orca_6-10_2007 6 4 2" xfId="4091"/>
    <cellStyle name="_17-05_PE_Med_Orca_6-10_2007 6 4 3" xfId="9671"/>
    <cellStyle name="_17-05_PE_Med_Orca_6-10_2007 6 4 4" xfId="12923"/>
    <cellStyle name="_17-05_PE_Med_Orca_6-10_2007 6 4 5" xfId="16175"/>
    <cellStyle name="_17-05_PE_Med_Orca_6-10_2007 6 4 6" xfId="19427"/>
    <cellStyle name="_17-05_PE_Med_Orca_6-10_2007 6 4 7" xfId="22671"/>
    <cellStyle name="_17-05_PE_Med_Orca_6-10_2007 6 5" xfId="1178"/>
    <cellStyle name="_17-05_PE_Med_Orca_6-10_2007 6 5 2" xfId="4092"/>
    <cellStyle name="_17-05_PE_Med_Orca_6-10_2007 6 5 3" xfId="9672"/>
    <cellStyle name="_17-05_PE_Med_Orca_6-10_2007 6 5 4" xfId="12924"/>
    <cellStyle name="_17-05_PE_Med_Orca_6-10_2007 6 5 5" xfId="16176"/>
    <cellStyle name="_17-05_PE_Med_Orca_6-10_2007 6 5 6" xfId="19428"/>
    <cellStyle name="_17-05_PE_Med_Orca_6-10_2007 6 5 7" xfId="22672"/>
    <cellStyle name="_17-05_PE_Med_Orca_6-10_2007 6 6" xfId="1179"/>
    <cellStyle name="_17-05_PE_Med_Orca_6-10_2007 6 6 2" xfId="4093"/>
    <cellStyle name="_17-05_PE_Med_Orca_6-10_2007 6 6 3" xfId="9673"/>
    <cellStyle name="_17-05_PE_Med_Orca_6-10_2007 6 6 4" xfId="12925"/>
    <cellStyle name="_17-05_PE_Med_Orca_6-10_2007 6 6 5" xfId="16177"/>
    <cellStyle name="_17-05_PE_Med_Orca_6-10_2007 6 6 6" xfId="19429"/>
    <cellStyle name="_17-05_PE_Med_Orca_6-10_2007 6 6 7" xfId="22673"/>
    <cellStyle name="_17-05_PE_Med_Orca_6-10_2007 6 7" xfId="1180"/>
    <cellStyle name="_17-05_PE_Med_Orca_6-10_2007 6 7 2" xfId="4094"/>
    <cellStyle name="_17-05_PE_Med_Orca_6-10_2007 6 7 3" xfId="9674"/>
    <cellStyle name="_17-05_PE_Med_Orca_6-10_2007 6 7 4" xfId="12926"/>
    <cellStyle name="_17-05_PE_Med_Orca_6-10_2007 6 7 5" xfId="16178"/>
    <cellStyle name="_17-05_PE_Med_Orca_6-10_2007 6 7 6" xfId="19430"/>
    <cellStyle name="_17-05_PE_Med_Orca_6-10_2007 6 7 7" xfId="22674"/>
    <cellStyle name="_17-05_PE_Med_Orca_6-10_2007 6 8" xfId="1181"/>
    <cellStyle name="_17-05_PE_Med_Orca_6-10_2007 6 8 2" xfId="4095"/>
    <cellStyle name="_17-05_PE_Med_Orca_6-10_2007 6 8 3" xfId="9675"/>
    <cellStyle name="_17-05_PE_Med_Orca_6-10_2007 6 8 4" xfId="12927"/>
    <cellStyle name="_17-05_PE_Med_Orca_6-10_2007 6 8 5" xfId="16179"/>
    <cellStyle name="_17-05_PE_Med_Orca_6-10_2007 6 8 6" xfId="19431"/>
    <cellStyle name="_17-05_PE_Med_Orca_6-10_2007 6 8 7" xfId="22675"/>
    <cellStyle name="_17-05_PE_Med_Orca_6-10_2007 6 9" xfId="1182"/>
    <cellStyle name="_17-05_PE_Med_Orca_6-10_2007 6 9 2" xfId="4096"/>
    <cellStyle name="_17-05_PE_Med_Orca_6-10_2007 6 9 3" xfId="9676"/>
    <cellStyle name="_17-05_PE_Med_Orca_6-10_2007 6 9 4" xfId="12928"/>
    <cellStyle name="_17-05_PE_Med_Orca_6-10_2007 6 9 5" xfId="16180"/>
    <cellStyle name="_17-05_PE_Med_Orca_6-10_2007 6 9 6" xfId="19432"/>
    <cellStyle name="_17-05_PE_Med_Orca_6-10_2007 6 9 7" xfId="22676"/>
    <cellStyle name="_17-05_PE_Med_Orca_6-10_2007 6_16-09_PE_V2_ARQ_M-O_28-01-11" xfId="6303"/>
    <cellStyle name="_17-05_PE_Med_Orca_6-10_2007 6_ARTICULADO" xfId="6050"/>
    <cellStyle name="_17-05_PE_Med_Orca_6-10_2007 6_ARTICULADO 2" xfId="9677"/>
    <cellStyle name="_17-05_PE_Med_Orca_6-10_2007 6_ARTICULADO 3" xfId="12929"/>
    <cellStyle name="_17-05_PE_Med_Orca_6-10_2007 6_ARTICULADO 4" xfId="16181"/>
    <cellStyle name="_17-05_PE_Med_Orca_6-10_2007 6_ARTICULADO 5" xfId="19433"/>
    <cellStyle name="_17-05_PE_Med_Orca_6-10_2007 6_ARTICULADO 6" xfId="22677"/>
    <cellStyle name="_17-05_PE_Med_Orca_6-10_2007 60" xfId="1183"/>
    <cellStyle name="_17-05_PE_Med_Orca_6-10_2007 60 2" xfId="4097"/>
    <cellStyle name="_17-05_PE_Med_Orca_6-10_2007 60 3" xfId="9678"/>
    <cellStyle name="_17-05_PE_Med_Orca_6-10_2007 60 4" xfId="12930"/>
    <cellStyle name="_17-05_PE_Med_Orca_6-10_2007 60 5" xfId="16182"/>
    <cellStyle name="_17-05_PE_Med_Orca_6-10_2007 60 6" xfId="19434"/>
    <cellStyle name="_17-05_PE_Med_Orca_6-10_2007 60 7" xfId="22678"/>
    <cellStyle name="_17-05_PE_Med_Orca_6-10_2007 61" xfId="1184"/>
    <cellStyle name="_17-05_PE_Med_Orca_6-10_2007 61 2" xfId="4098"/>
    <cellStyle name="_17-05_PE_Med_Orca_6-10_2007 61 3" xfId="9679"/>
    <cellStyle name="_17-05_PE_Med_Orca_6-10_2007 61 4" xfId="12931"/>
    <cellStyle name="_17-05_PE_Med_Orca_6-10_2007 61 5" xfId="16183"/>
    <cellStyle name="_17-05_PE_Med_Orca_6-10_2007 61 6" xfId="19435"/>
    <cellStyle name="_17-05_PE_Med_Orca_6-10_2007 61 7" xfId="22679"/>
    <cellStyle name="_17-05_PE_Med_Orca_6-10_2007 62" xfId="1185"/>
    <cellStyle name="_17-05_PE_Med_Orca_6-10_2007 62 2" xfId="4099"/>
    <cellStyle name="_17-05_PE_Med_Orca_6-10_2007 62 3" xfId="9680"/>
    <cellStyle name="_17-05_PE_Med_Orca_6-10_2007 62 4" xfId="12932"/>
    <cellStyle name="_17-05_PE_Med_Orca_6-10_2007 62 5" xfId="16184"/>
    <cellStyle name="_17-05_PE_Med_Orca_6-10_2007 62 6" xfId="19436"/>
    <cellStyle name="_17-05_PE_Med_Orca_6-10_2007 62 7" xfId="22680"/>
    <cellStyle name="_17-05_PE_Med_Orca_6-10_2007 63" xfId="1186"/>
    <cellStyle name="_17-05_PE_Med_Orca_6-10_2007 63 2" xfId="4100"/>
    <cellStyle name="_17-05_PE_Med_Orca_6-10_2007 63 3" xfId="9681"/>
    <cellStyle name="_17-05_PE_Med_Orca_6-10_2007 63 4" xfId="12933"/>
    <cellStyle name="_17-05_PE_Med_Orca_6-10_2007 63 5" xfId="16185"/>
    <cellStyle name="_17-05_PE_Med_Orca_6-10_2007 63 6" xfId="19437"/>
    <cellStyle name="_17-05_PE_Med_Orca_6-10_2007 63 7" xfId="22681"/>
    <cellStyle name="_17-05_PE_Med_Orca_6-10_2007 64" xfId="1187"/>
    <cellStyle name="_17-05_PE_Med_Orca_6-10_2007 64 2" xfId="4101"/>
    <cellStyle name="_17-05_PE_Med_Orca_6-10_2007 64 3" xfId="9682"/>
    <cellStyle name="_17-05_PE_Med_Orca_6-10_2007 64 4" xfId="12934"/>
    <cellStyle name="_17-05_PE_Med_Orca_6-10_2007 64 5" xfId="16186"/>
    <cellStyle name="_17-05_PE_Med_Orca_6-10_2007 64 6" xfId="19438"/>
    <cellStyle name="_17-05_PE_Med_Orca_6-10_2007 64 7" xfId="22682"/>
    <cellStyle name="_17-05_PE_Med_Orca_6-10_2007 65" xfId="1188"/>
    <cellStyle name="_17-05_PE_Med_Orca_6-10_2007 65 2" xfId="4102"/>
    <cellStyle name="_17-05_PE_Med_Orca_6-10_2007 65 3" xfId="9683"/>
    <cellStyle name="_17-05_PE_Med_Orca_6-10_2007 65 4" xfId="12935"/>
    <cellStyle name="_17-05_PE_Med_Orca_6-10_2007 65 5" xfId="16187"/>
    <cellStyle name="_17-05_PE_Med_Orca_6-10_2007 65 6" xfId="19439"/>
    <cellStyle name="_17-05_PE_Med_Orca_6-10_2007 65 7" xfId="22683"/>
    <cellStyle name="_17-05_PE_Med_Orca_6-10_2007 66" xfId="1189"/>
    <cellStyle name="_17-05_PE_Med_Orca_6-10_2007 66 2" xfId="4103"/>
    <cellStyle name="_17-05_PE_Med_Orca_6-10_2007 66 3" xfId="9684"/>
    <cellStyle name="_17-05_PE_Med_Orca_6-10_2007 66 4" xfId="12936"/>
    <cellStyle name="_17-05_PE_Med_Orca_6-10_2007 66 5" xfId="16188"/>
    <cellStyle name="_17-05_PE_Med_Orca_6-10_2007 66 6" xfId="19440"/>
    <cellStyle name="_17-05_PE_Med_Orca_6-10_2007 66 7" xfId="22684"/>
    <cellStyle name="_17-05_PE_Med_Orca_6-10_2007 67" xfId="1190"/>
    <cellStyle name="_17-05_PE_Med_Orca_6-10_2007 67 2" xfId="4104"/>
    <cellStyle name="_17-05_PE_Med_Orca_6-10_2007 67 3" xfId="9685"/>
    <cellStyle name="_17-05_PE_Med_Orca_6-10_2007 67 4" xfId="12937"/>
    <cellStyle name="_17-05_PE_Med_Orca_6-10_2007 67 5" xfId="16189"/>
    <cellStyle name="_17-05_PE_Med_Orca_6-10_2007 67 6" xfId="19441"/>
    <cellStyle name="_17-05_PE_Med_Orca_6-10_2007 67 7" xfId="22685"/>
    <cellStyle name="_17-05_PE_Med_Orca_6-10_2007 68" xfId="1191"/>
    <cellStyle name="_17-05_PE_Med_Orca_6-10_2007 68 2" xfId="4105"/>
    <cellStyle name="_17-05_PE_Med_Orca_6-10_2007 68 3" xfId="9686"/>
    <cellStyle name="_17-05_PE_Med_Orca_6-10_2007 68 4" xfId="12938"/>
    <cellStyle name="_17-05_PE_Med_Orca_6-10_2007 68 5" xfId="16190"/>
    <cellStyle name="_17-05_PE_Med_Orca_6-10_2007 68 6" xfId="19442"/>
    <cellStyle name="_17-05_PE_Med_Orca_6-10_2007 68 7" xfId="22686"/>
    <cellStyle name="_17-05_PE_Med_Orca_6-10_2007 69" xfId="7291"/>
    <cellStyle name="_17-05_PE_Med_Orca_6-10_2007 7" xfId="91"/>
    <cellStyle name="_17-05_PE_Med_Orca_6-10_2007 7 10" xfId="1192"/>
    <cellStyle name="_17-05_PE_Med_Orca_6-10_2007 7 10 2" xfId="4106"/>
    <cellStyle name="_17-05_PE_Med_Orca_6-10_2007 7 10 3" xfId="9688"/>
    <cellStyle name="_17-05_PE_Med_Orca_6-10_2007 7 10 4" xfId="12940"/>
    <cellStyle name="_17-05_PE_Med_Orca_6-10_2007 7 10 5" xfId="16192"/>
    <cellStyle name="_17-05_PE_Med_Orca_6-10_2007 7 10 6" xfId="19444"/>
    <cellStyle name="_17-05_PE_Med_Orca_6-10_2007 7 10 7" xfId="22688"/>
    <cellStyle name="_17-05_PE_Med_Orca_6-10_2007 7 11" xfId="1193"/>
    <cellStyle name="_17-05_PE_Med_Orca_6-10_2007 7 11 2" xfId="4107"/>
    <cellStyle name="_17-05_PE_Med_Orca_6-10_2007 7 11 3" xfId="9689"/>
    <cellStyle name="_17-05_PE_Med_Orca_6-10_2007 7 11 4" xfId="12941"/>
    <cellStyle name="_17-05_PE_Med_Orca_6-10_2007 7 11 5" xfId="16193"/>
    <cellStyle name="_17-05_PE_Med_Orca_6-10_2007 7 11 6" xfId="19445"/>
    <cellStyle name="_17-05_PE_Med_Orca_6-10_2007 7 11 7" xfId="22689"/>
    <cellStyle name="_17-05_PE_Med_Orca_6-10_2007 7 12" xfId="1194"/>
    <cellStyle name="_17-05_PE_Med_Orca_6-10_2007 7 12 2" xfId="4108"/>
    <cellStyle name="_17-05_PE_Med_Orca_6-10_2007 7 12 3" xfId="9690"/>
    <cellStyle name="_17-05_PE_Med_Orca_6-10_2007 7 12 4" xfId="12942"/>
    <cellStyle name="_17-05_PE_Med_Orca_6-10_2007 7 12 5" xfId="16194"/>
    <cellStyle name="_17-05_PE_Med_Orca_6-10_2007 7 12 6" xfId="19446"/>
    <cellStyle name="_17-05_PE_Med_Orca_6-10_2007 7 12 7" xfId="22690"/>
    <cellStyle name="_17-05_PE_Med_Orca_6-10_2007 7 13" xfId="1195"/>
    <cellStyle name="_17-05_PE_Med_Orca_6-10_2007 7 13 2" xfId="4109"/>
    <cellStyle name="_17-05_PE_Med_Orca_6-10_2007 7 13 3" xfId="9691"/>
    <cellStyle name="_17-05_PE_Med_Orca_6-10_2007 7 13 4" xfId="12943"/>
    <cellStyle name="_17-05_PE_Med_Orca_6-10_2007 7 13 5" xfId="16195"/>
    <cellStyle name="_17-05_PE_Med_Orca_6-10_2007 7 13 6" xfId="19447"/>
    <cellStyle name="_17-05_PE_Med_Orca_6-10_2007 7 13 7" xfId="22691"/>
    <cellStyle name="_17-05_PE_Med_Orca_6-10_2007 7 14" xfId="1196"/>
    <cellStyle name="_17-05_PE_Med_Orca_6-10_2007 7 14 2" xfId="4110"/>
    <cellStyle name="_17-05_PE_Med_Orca_6-10_2007 7 14 3" xfId="9692"/>
    <cellStyle name="_17-05_PE_Med_Orca_6-10_2007 7 14 4" xfId="12944"/>
    <cellStyle name="_17-05_PE_Med_Orca_6-10_2007 7 14 5" xfId="16196"/>
    <cellStyle name="_17-05_PE_Med_Orca_6-10_2007 7 14 6" xfId="19448"/>
    <cellStyle name="_17-05_PE_Med_Orca_6-10_2007 7 14 7" xfId="22692"/>
    <cellStyle name="_17-05_PE_Med_Orca_6-10_2007 7 15" xfId="1197"/>
    <cellStyle name="_17-05_PE_Med_Orca_6-10_2007 7 15 2" xfId="4111"/>
    <cellStyle name="_17-05_PE_Med_Orca_6-10_2007 7 15 3" xfId="9693"/>
    <cellStyle name="_17-05_PE_Med_Orca_6-10_2007 7 15 4" xfId="12945"/>
    <cellStyle name="_17-05_PE_Med_Orca_6-10_2007 7 15 5" xfId="16197"/>
    <cellStyle name="_17-05_PE_Med_Orca_6-10_2007 7 15 6" xfId="19449"/>
    <cellStyle name="_17-05_PE_Med_Orca_6-10_2007 7 15 7" xfId="22693"/>
    <cellStyle name="_17-05_PE_Med_Orca_6-10_2007 7 16" xfId="1198"/>
    <cellStyle name="_17-05_PE_Med_Orca_6-10_2007 7 16 2" xfId="4112"/>
    <cellStyle name="_17-05_PE_Med_Orca_6-10_2007 7 16 3" xfId="9694"/>
    <cellStyle name="_17-05_PE_Med_Orca_6-10_2007 7 16 4" xfId="12946"/>
    <cellStyle name="_17-05_PE_Med_Orca_6-10_2007 7 16 5" xfId="16198"/>
    <cellStyle name="_17-05_PE_Med_Orca_6-10_2007 7 16 6" xfId="19450"/>
    <cellStyle name="_17-05_PE_Med_Orca_6-10_2007 7 16 7" xfId="22694"/>
    <cellStyle name="_17-05_PE_Med_Orca_6-10_2007 7 17" xfId="1199"/>
    <cellStyle name="_17-05_PE_Med_Orca_6-10_2007 7 17 2" xfId="4113"/>
    <cellStyle name="_17-05_PE_Med_Orca_6-10_2007 7 17 3" xfId="9695"/>
    <cellStyle name="_17-05_PE_Med_Orca_6-10_2007 7 17 4" xfId="12947"/>
    <cellStyle name="_17-05_PE_Med_Orca_6-10_2007 7 17 5" xfId="16199"/>
    <cellStyle name="_17-05_PE_Med_Orca_6-10_2007 7 17 6" xfId="19451"/>
    <cellStyle name="_17-05_PE_Med_Orca_6-10_2007 7 17 7" xfId="22695"/>
    <cellStyle name="_17-05_PE_Med_Orca_6-10_2007 7 18" xfId="1200"/>
    <cellStyle name="_17-05_PE_Med_Orca_6-10_2007 7 18 2" xfId="4114"/>
    <cellStyle name="_17-05_PE_Med_Orca_6-10_2007 7 18 3" xfId="9696"/>
    <cellStyle name="_17-05_PE_Med_Orca_6-10_2007 7 18 4" xfId="12948"/>
    <cellStyle name="_17-05_PE_Med_Orca_6-10_2007 7 18 5" xfId="16200"/>
    <cellStyle name="_17-05_PE_Med_Orca_6-10_2007 7 18 6" xfId="19452"/>
    <cellStyle name="_17-05_PE_Med_Orca_6-10_2007 7 18 7" xfId="22696"/>
    <cellStyle name="_17-05_PE_Med_Orca_6-10_2007 7 19" xfId="1201"/>
    <cellStyle name="_17-05_PE_Med_Orca_6-10_2007 7 19 2" xfId="4115"/>
    <cellStyle name="_17-05_PE_Med_Orca_6-10_2007 7 19 3" xfId="9697"/>
    <cellStyle name="_17-05_PE_Med_Orca_6-10_2007 7 19 4" xfId="12949"/>
    <cellStyle name="_17-05_PE_Med_Orca_6-10_2007 7 19 5" xfId="16201"/>
    <cellStyle name="_17-05_PE_Med_Orca_6-10_2007 7 19 6" xfId="19453"/>
    <cellStyle name="_17-05_PE_Med_Orca_6-10_2007 7 19 7" xfId="22697"/>
    <cellStyle name="_17-05_PE_Med_Orca_6-10_2007 7 2" xfId="1202"/>
    <cellStyle name="_17-05_PE_Med_Orca_6-10_2007 7 2 2" xfId="4116"/>
    <cellStyle name="_17-05_PE_Med_Orca_6-10_2007 7 2 3" xfId="9698"/>
    <cellStyle name="_17-05_PE_Med_Orca_6-10_2007 7 2 4" xfId="12950"/>
    <cellStyle name="_17-05_PE_Med_Orca_6-10_2007 7 2 5" xfId="16202"/>
    <cellStyle name="_17-05_PE_Med_Orca_6-10_2007 7 2 6" xfId="19454"/>
    <cellStyle name="_17-05_PE_Med_Orca_6-10_2007 7 2 7" xfId="22698"/>
    <cellStyle name="_17-05_PE_Med_Orca_6-10_2007 7 20" xfId="1203"/>
    <cellStyle name="_17-05_PE_Med_Orca_6-10_2007 7 20 2" xfId="4117"/>
    <cellStyle name="_17-05_PE_Med_Orca_6-10_2007 7 20 3" xfId="9699"/>
    <cellStyle name="_17-05_PE_Med_Orca_6-10_2007 7 20 4" xfId="12951"/>
    <cellStyle name="_17-05_PE_Med_Orca_6-10_2007 7 20 5" xfId="16203"/>
    <cellStyle name="_17-05_PE_Med_Orca_6-10_2007 7 20 6" xfId="19455"/>
    <cellStyle name="_17-05_PE_Med_Orca_6-10_2007 7 20 7" xfId="22699"/>
    <cellStyle name="_17-05_PE_Med_Orca_6-10_2007 7 21" xfId="1204"/>
    <cellStyle name="_17-05_PE_Med_Orca_6-10_2007 7 21 2" xfId="4118"/>
    <cellStyle name="_17-05_PE_Med_Orca_6-10_2007 7 21 3" xfId="9700"/>
    <cellStyle name="_17-05_PE_Med_Orca_6-10_2007 7 21 4" xfId="12952"/>
    <cellStyle name="_17-05_PE_Med_Orca_6-10_2007 7 21 5" xfId="16204"/>
    <cellStyle name="_17-05_PE_Med_Orca_6-10_2007 7 21 6" xfId="19456"/>
    <cellStyle name="_17-05_PE_Med_Orca_6-10_2007 7 21 7" xfId="22700"/>
    <cellStyle name="_17-05_PE_Med_Orca_6-10_2007 7 22" xfId="1205"/>
    <cellStyle name="_17-05_PE_Med_Orca_6-10_2007 7 22 2" xfId="4119"/>
    <cellStyle name="_17-05_PE_Med_Orca_6-10_2007 7 22 3" xfId="9701"/>
    <cellStyle name="_17-05_PE_Med_Orca_6-10_2007 7 22 4" xfId="12953"/>
    <cellStyle name="_17-05_PE_Med_Orca_6-10_2007 7 22 5" xfId="16205"/>
    <cellStyle name="_17-05_PE_Med_Orca_6-10_2007 7 22 6" xfId="19457"/>
    <cellStyle name="_17-05_PE_Med_Orca_6-10_2007 7 22 7" xfId="22701"/>
    <cellStyle name="_17-05_PE_Med_Orca_6-10_2007 7 23" xfId="1206"/>
    <cellStyle name="_17-05_PE_Med_Orca_6-10_2007 7 23 2" xfId="4120"/>
    <cellStyle name="_17-05_PE_Med_Orca_6-10_2007 7 23 3" xfId="9702"/>
    <cellStyle name="_17-05_PE_Med_Orca_6-10_2007 7 23 4" xfId="12954"/>
    <cellStyle name="_17-05_PE_Med_Orca_6-10_2007 7 23 5" xfId="16206"/>
    <cellStyle name="_17-05_PE_Med_Orca_6-10_2007 7 23 6" xfId="19458"/>
    <cellStyle name="_17-05_PE_Med_Orca_6-10_2007 7 23 7" xfId="22702"/>
    <cellStyle name="_17-05_PE_Med_Orca_6-10_2007 7 24" xfId="1207"/>
    <cellStyle name="_17-05_PE_Med_Orca_6-10_2007 7 24 2" xfId="4121"/>
    <cellStyle name="_17-05_PE_Med_Orca_6-10_2007 7 24 3" xfId="9703"/>
    <cellStyle name="_17-05_PE_Med_Orca_6-10_2007 7 24 4" xfId="12955"/>
    <cellStyle name="_17-05_PE_Med_Orca_6-10_2007 7 24 5" xfId="16207"/>
    <cellStyle name="_17-05_PE_Med_Orca_6-10_2007 7 24 6" xfId="19459"/>
    <cellStyle name="_17-05_PE_Med_Orca_6-10_2007 7 24 7" xfId="22703"/>
    <cellStyle name="_17-05_PE_Med_Orca_6-10_2007 7 25" xfId="3064"/>
    <cellStyle name="_17-05_PE_Med_Orca_6-10_2007 7 26" xfId="9687"/>
    <cellStyle name="_17-05_PE_Med_Orca_6-10_2007 7 27" xfId="12939"/>
    <cellStyle name="_17-05_PE_Med_Orca_6-10_2007 7 28" xfId="16191"/>
    <cellStyle name="_17-05_PE_Med_Orca_6-10_2007 7 29" xfId="19443"/>
    <cellStyle name="_17-05_PE_Med_Orca_6-10_2007 7 3" xfId="1208"/>
    <cellStyle name="_17-05_PE_Med_Orca_6-10_2007 7 3 2" xfId="4122"/>
    <cellStyle name="_17-05_PE_Med_Orca_6-10_2007 7 3 3" xfId="9704"/>
    <cellStyle name="_17-05_PE_Med_Orca_6-10_2007 7 3 4" xfId="12956"/>
    <cellStyle name="_17-05_PE_Med_Orca_6-10_2007 7 3 5" xfId="16208"/>
    <cellStyle name="_17-05_PE_Med_Orca_6-10_2007 7 3 6" xfId="19460"/>
    <cellStyle name="_17-05_PE_Med_Orca_6-10_2007 7 3 7" xfId="22704"/>
    <cellStyle name="_17-05_PE_Med_Orca_6-10_2007 7 30" xfId="22687"/>
    <cellStyle name="_17-05_PE_Med_Orca_6-10_2007 7 4" xfId="1209"/>
    <cellStyle name="_17-05_PE_Med_Orca_6-10_2007 7 4 2" xfId="4123"/>
    <cellStyle name="_17-05_PE_Med_Orca_6-10_2007 7 4 3" xfId="9705"/>
    <cellStyle name="_17-05_PE_Med_Orca_6-10_2007 7 4 4" xfId="12957"/>
    <cellStyle name="_17-05_PE_Med_Orca_6-10_2007 7 4 5" xfId="16209"/>
    <cellStyle name="_17-05_PE_Med_Orca_6-10_2007 7 4 6" xfId="19461"/>
    <cellStyle name="_17-05_PE_Med_Orca_6-10_2007 7 4 7" xfId="22705"/>
    <cellStyle name="_17-05_PE_Med_Orca_6-10_2007 7 5" xfId="1210"/>
    <cellStyle name="_17-05_PE_Med_Orca_6-10_2007 7 5 2" xfId="4124"/>
    <cellStyle name="_17-05_PE_Med_Orca_6-10_2007 7 5 3" xfId="9706"/>
    <cellStyle name="_17-05_PE_Med_Orca_6-10_2007 7 5 4" xfId="12958"/>
    <cellStyle name="_17-05_PE_Med_Orca_6-10_2007 7 5 5" xfId="16210"/>
    <cellStyle name="_17-05_PE_Med_Orca_6-10_2007 7 5 6" xfId="19462"/>
    <cellStyle name="_17-05_PE_Med_Orca_6-10_2007 7 5 7" xfId="22706"/>
    <cellStyle name="_17-05_PE_Med_Orca_6-10_2007 7 6" xfId="1211"/>
    <cellStyle name="_17-05_PE_Med_Orca_6-10_2007 7 6 2" xfId="4125"/>
    <cellStyle name="_17-05_PE_Med_Orca_6-10_2007 7 6 3" xfId="9707"/>
    <cellStyle name="_17-05_PE_Med_Orca_6-10_2007 7 6 4" xfId="12959"/>
    <cellStyle name="_17-05_PE_Med_Orca_6-10_2007 7 6 5" xfId="16211"/>
    <cellStyle name="_17-05_PE_Med_Orca_6-10_2007 7 6 6" xfId="19463"/>
    <cellStyle name="_17-05_PE_Med_Orca_6-10_2007 7 6 7" xfId="22707"/>
    <cellStyle name="_17-05_PE_Med_Orca_6-10_2007 7 7" xfId="1212"/>
    <cellStyle name="_17-05_PE_Med_Orca_6-10_2007 7 7 2" xfId="4126"/>
    <cellStyle name="_17-05_PE_Med_Orca_6-10_2007 7 7 3" xfId="9708"/>
    <cellStyle name="_17-05_PE_Med_Orca_6-10_2007 7 7 4" xfId="12960"/>
    <cellStyle name="_17-05_PE_Med_Orca_6-10_2007 7 7 5" xfId="16212"/>
    <cellStyle name="_17-05_PE_Med_Orca_6-10_2007 7 7 6" xfId="19464"/>
    <cellStyle name="_17-05_PE_Med_Orca_6-10_2007 7 7 7" xfId="22708"/>
    <cellStyle name="_17-05_PE_Med_Orca_6-10_2007 7 8" xfId="1213"/>
    <cellStyle name="_17-05_PE_Med_Orca_6-10_2007 7 8 2" xfId="4127"/>
    <cellStyle name="_17-05_PE_Med_Orca_6-10_2007 7 8 3" xfId="9709"/>
    <cellStyle name="_17-05_PE_Med_Orca_6-10_2007 7 8 4" xfId="12961"/>
    <cellStyle name="_17-05_PE_Med_Orca_6-10_2007 7 8 5" xfId="16213"/>
    <cellStyle name="_17-05_PE_Med_Orca_6-10_2007 7 8 6" xfId="19465"/>
    <cellStyle name="_17-05_PE_Med_Orca_6-10_2007 7 8 7" xfId="22709"/>
    <cellStyle name="_17-05_PE_Med_Orca_6-10_2007 7 9" xfId="1214"/>
    <cellStyle name="_17-05_PE_Med_Orca_6-10_2007 7 9 2" xfId="4128"/>
    <cellStyle name="_17-05_PE_Med_Orca_6-10_2007 7 9 3" xfId="9710"/>
    <cellStyle name="_17-05_PE_Med_Orca_6-10_2007 7 9 4" xfId="12962"/>
    <cellStyle name="_17-05_PE_Med_Orca_6-10_2007 7 9 5" xfId="16214"/>
    <cellStyle name="_17-05_PE_Med_Orca_6-10_2007 7 9 6" xfId="19466"/>
    <cellStyle name="_17-05_PE_Med_Orca_6-10_2007 7 9 7" xfId="22710"/>
    <cellStyle name="_17-05_PE_Med_Orca_6-10_2007 7_16-09_PE_V2_ARQ_M-O_28-01-11" xfId="6304"/>
    <cellStyle name="_17-05_PE_Med_Orca_6-10_2007 7_ARTICULADO" xfId="6051"/>
    <cellStyle name="_17-05_PE_Med_Orca_6-10_2007 7_ARTICULADO 2" xfId="9711"/>
    <cellStyle name="_17-05_PE_Med_Orca_6-10_2007 7_ARTICULADO 3" xfId="12963"/>
    <cellStyle name="_17-05_PE_Med_Orca_6-10_2007 7_ARTICULADO 4" xfId="16215"/>
    <cellStyle name="_17-05_PE_Med_Orca_6-10_2007 7_ARTICULADO 5" xfId="19467"/>
    <cellStyle name="_17-05_PE_Med_Orca_6-10_2007 7_ARTICULADO 6" xfId="22711"/>
    <cellStyle name="_17-05_PE_Med_Orca_6-10_2007 70" xfId="7782"/>
    <cellStyle name="_17-05_PE_Med_Orca_6-10_2007 71" xfId="7270"/>
    <cellStyle name="_17-05_PE_Med_Orca_6-10_2007 72" xfId="7608"/>
    <cellStyle name="_17-05_PE_Med_Orca_6-10_2007 73" xfId="7894"/>
    <cellStyle name="_17-05_PE_Med_Orca_6-10_2007 74" xfId="7609"/>
    <cellStyle name="_17-05_PE_Med_Orca_6-10_2007 75" xfId="7293"/>
    <cellStyle name="_17-05_PE_Med_Orca_6-10_2007 76" xfId="8022"/>
    <cellStyle name="_17-05_PE_Med_Orca_6-10_2007 77" xfId="7289"/>
    <cellStyle name="_17-05_PE_Med_Orca_6-10_2007 78" xfId="8063"/>
    <cellStyle name="_17-05_PE_Med_Orca_6-10_2007 79" xfId="7288"/>
    <cellStyle name="_17-05_PE_Med_Orca_6-10_2007 8" xfId="92"/>
    <cellStyle name="_17-05_PE_Med_Orca_6-10_2007 8 10" xfId="1215"/>
    <cellStyle name="_17-05_PE_Med_Orca_6-10_2007 8 10 2" xfId="4129"/>
    <cellStyle name="_17-05_PE_Med_Orca_6-10_2007 8 10 3" xfId="9713"/>
    <cellStyle name="_17-05_PE_Med_Orca_6-10_2007 8 10 4" xfId="12965"/>
    <cellStyle name="_17-05_PE_Med_Orca_6-10_2007 8 10 5" xfId="16217"/>
    <cellStyle name="_17-05_PE_Med_Orca_6-10_2007 8 10 6" xfId="19469"/>
    <cellStyle name="_17-05_PE_Med_Orca_6-10_2007 8 10 7" xfId="22713"/>
    <cellStyle name="_17-05_PE_Med_Orca_6-10_2007 8 11" xfId="1216"/>
    <cellStyle name="_17-05_PE_Med_Orca_6-10_2007 8 11 2" xfId="4130"/>
    <cellStyle name="_17-05_PE_Med_Orca_6-10_2007 8 11 3" xfId="9714"/>
    <cellStyle name="_17-05_PE_Med_Orca_6-10_2007 8 11 4" xfId="12966"/>
    <cellStyle name="_17-05_PE_Med_Orca_6-10_2007 8 11 5" xfId="16218"/>
    <cellStyle name="_17-05_PE_Med_Orca_6-10_2007 8 11 6" xfId="19470"/>
    <cellStyle name="_17-05_PE_Med_Orca_6-10_2007 8 11 7" xfId="22714"/>
    <cellStyle name="_17-05_PE_Med_Orca_6-10_2007 8 12" xfId="1217"/>
    <cellStyle name="_17-05_PE_Med_Orca_6-10_2007 8 12 2" xfId="4131"/>
    <cellStyle name="_17-05_PE_Med_Orca_6-10_2007 8 12 3" xfId="9715"/>
    <cellStyle name="_17-05_PE_Med_Orca_6-10_2007 8 12 4" xfId="12967"/>
    <cellStyle name="_17-05_PE_Med_Orca_6-10_2007 8 12 5" xfId="16219"/>
    <cellStyle name="_17-05_PE_Med_Orca_6-10_2007 8 12 6" xfId="19471"/>
    <cellStyle name="_17-05_PE_Med_Orca_6-10_2007 8 12 7" xfId="22715"/>
    <cellStyle name="_17-05_PE_Med_Orca_6-10_2007 8 13" xfId="1218"/>
    <cellStyle name="_17-05_PE_Med_Orca_6-10_2007 8 13 2" xfId="4132"/>
    <cellStyle name="_17-05_PE_Med_Orca_6-10_2007 8 13 3" xfId="9716"/>
    <cellStyle name="_17-05_PE_Med_Orca_6-10_2007 8 13 4" xfId="12968"/>
    <cellStyle name="_17-05_PE_Med_Orca_6-10_2007 8 13 5" xfId="16220"/>
    <cellStyle name="_17-05_PE_Med_Orca_6-10_2007 8 13 6" xfId="19472"/>
    <cellStyle name="_17-05_PE_Med_Orca_6-10_2007 8 13 7" xfId="22716"/>
    <cellStyle name="_17-05_PE_Med_Orca_6-10_2007 8 14" xfId="1219"/>
    <cellStyle name="_17-05_PE_Med_Orca_6-10_2007 8 14 2" xfId="4133"/>
    <cellStyle name="_17-05_PE_Med_Orca_6-10_2007 8 14 3" xfId="9717"/>
    <cellStyle name="_17-05_PE_Med_Orca_6-10_2007 8 14 4" xfId="12969"/>
    <cellStyle name="_17-05_PE_Med_Orca_6-10_2007 8 14 5" xfId="16221"/>
    <cellStyle name="_17-05_PE_Med_Orca_6-10_2007 8 14 6" xfId="19473"/>
    <cellStyle name="_17-05_PE_Med_Orca_6-10_2007 8 14 7" xfId="22717"/>
    <cellStyle name="_17-05_PE_Med_Orca_6-10_2007 8 15" xfId="1220"/>
    <cellStyle name="_17-05_PE_Med_Orca_6-10_2007 8 15 2" xfId="4134"/>
    <cellStyle name="_17-05_PE_Med_Orca_6-10_2007 8 15 3" xfId="9718"/>
    <cellStyle name="_17-05_PE_Med_Orca_6-10_2007 8 15 4" xfId="12970"/>
    <cellStyle name="_17-05_PE_Med_Orca_6-10_2007 8 15 5" xfId="16222"/>
    <cellStyle name="_17-05_PE_Med_Orca_6-10_2007 8 15 6" xfId="19474"/>
    <cellStyle name="_17-05_PE_Med_Orca_6-10_2007 8 15 7" xfId="22718"/>
    <cellStyle name="_17-05_PE_Med_Orca_6-10_2007 8 16" xfId="1221"/>
    <cellStyle name="_17-05_PE_Med_Orca_6-10_2007 8 16 2" xfId="4135"/>
    <cellStyle name="_17-05_PE_Med_Orca_6-10_2007 8 16 3" xfId="9719"/>
    <cellStyle name="_17-05_PE_Med_Orca_6-10_2007 8 16 4" xfId="12971"/>
    <cellStyle name="_17-05_PE_Med_Orca_6-10_2007 8 16 5" xfId="16223"/>
    <cellStyle name="_17-05_PE_Med_Orca_6-10_2007 8 16 6" xfId="19475"/>
    <cellStyle name="_17-05_PE_Med_Orca_6-10_2007 8 16 7" xfId="22719"/>
    <cellStyle name="_17-05_PE_Med_Orca_6-10_2007 8 17" xfId="1222"/>
    <cellStyle name="_17-05_PE_Med_Orca_6-10_2007 8 17 2" xfId="4136"/>
    <cellStyle name="_17-05_PE_Med_Orca_6-10_2007 8 17 3" xfId="9720"/>
    <cellStyle name="_17-05_PE_Med_Orca_6-10_2007 8 17 4" xfId="12972"/>
    <cellStyle name="_17-05_PE_Med_Orca_6-10_2007 8 17 5" xfId="16224"/>
    <cellStyle name="_17-05_PE_Med_Orca_6-10_2007 8 17 6" xfId="19476"/>
    <cellStyle name="_17-05_PE_Med_Orca_6-10_2007 8 17 7" xfId="22720"/>
    <cellStyle name="_17-05_PE_Med_Orca_6-10_2007 8 18" xfId="1223"/>
    <cellStyle name="_17-05_PE_Med_Orca_6-10_2007 8 18 2" xfId="4137"/>
    <cellStyle name="_17-05_PE_Med_Orca_6-10_2007 8 18 3" xfId="9721"/>
    <cellStyle name="_17-05_PE_Med_Orca_6-10_2007 8 18 4" xfId="12973"/>
    <cellStyle name="_17-05_PE_Med_Orca_6-10_2007 8 18 5" xfId="16225"/>
    <cellStyle name="_17-05_PE_Med_Orca_6-10_2007 8 18 6" xfId="19477"/>
    <cellStyle name="_17-05_PE_Med_Orca_6-10_2007 8 18 7" xfId="22721"/>
    <cellStyle name="_17-05_PE_Med_Orca_6-10_2007 8 19" xfId="1224"/>
    <cellStyle name="_17-05_PE_Med_Orca_6-10_2007 8 19 2" xfId="4138"/>
    <cellStyle name="_17-05_PE_Med_Orca_6-10_2007 8 19 3" xfId="9722"/>
    <cellStyle name="_17-05_PE_Med_Orca_6-10_2007 8 19 4" xfId="12974"/>
    <cellStyle name="_17-05_PE_Med_Orca_6-10_2007 8 19 5" xfId="16226"/>
    <cellStyle name="_17-05_PE_Med_Orca_6-10_2007 8 19 6" xfId="19478"/>
    <cellStyle name="_17-05_PE_Med_Orca_6-10_2007 8 19 7" xfId="22722"/>
    <cellStyle name="_17-05_PE_Med_Orca_6-10_2007 8 2" xfId="1225"/>
    <cellStyle name="_17-05_PE_Med_Orca_6-10_2007 8 2 2" xfId="4139"/>
    <cellStyle name="_17-05_PE_Med_Orca_6-10_2007 8 2 3" xfId="9723"/>
    <cellStyle name="_17-05_PE_Med_Orca_6-10_2007 8 2 4" xfId="12975"/>
    <cellStyle name="_17-05_PE_Med_Orca_6-10_2007 8 2 5" xfId="16227"/>
    <cellStyle name="_17-05_PE_Med_Orca_6-10_2007 8 2 6" xfId="19479"/>
    <cellStyle name="_17-05_PE_Med_Orca_6-10_2007 8 2 7" xfId="22723"/>
    <cellStyle name="_17-05_PE_Med_Orca_6-10_2007 8 20" xfId="1226"/>
    <cellStyle name="_17-05_PE_Med_Orca_6-10_2007 8 20 2" xfId="4140"/>
    <cellStyle name="_17-05_PE_Med_Orca_6-10_2007 8 20 3" xfId="9724"/>
    <cellStyle name="_17-05_PE_Med_Orca_6-10_2007 8 20 4" xfId="12976"/>
    <cellStyle name="_17-05_PE_Med_Orca_6-10_2007 8 20 5" xfId="16228"/>
    <cellStyle name="_17-05_PE_Med_Orca_6-10_2007 8 20 6" xfId="19480"/>
    <cellStyle name="_17-05_PE_Med_Orca_6-10_2007 8 20 7" xfId="22724"/>
    <cellStyle name="_17-05_PE_Med_Orca_6-10_2007 8 21" xfId="1227"/>
    <cellStyle name="_17-05_PE_Med_Orca_6-10_2007 8 21 2" xfId="4141"/>
    <cellStyle name="_17-05_PE_Med_Orca_6-10_2007 8 21 3" xfId="9725"/>
    <cellStyle name="_17-05_PE_Med_Orca_6-10_2007 8 21 4" xfId="12977"/>
    <cellStyle name="_17-05_PE_Med_Orca_6-10_2007 8 21 5" xfId="16229"/>
    <cellStyle name="_17-05_PE_Med_Orca_6-10_2007 8 21 6" xfId="19481"/>
    <cellStyle name="_17-05_PE_Med_Orca_6-10_2007 8 21 7" xfId="22725"/>
    <cellStyle name="_17-05_PE_Med_Orca_6-10_2007 8 22" xfId="1228"/>
    <cellStyle name="_17-05_PE_Med_Orca_6-10_2007 8 22 2" xfId="4142"/>
    <cellStyle name="_17-05_PE_Med_Orca_6-10_2007 8 22 3" xfId="9726"/>
    <cellStyle name="_17-05_PE_Med_Orca_6-10_2007 8 22 4" xfId="12978"/>
    <cellStyle name="_17-05_PE_Med_Orca_6-10_2007 8 22 5" xfId="16230"/>
    <cellStyle name="_17-05_PE_Med_Orca_6-10_2007 8 22 6" xfId="19482"/>
    <cellStyle name="_17-05_PE_Med_Orca_6-10_2007 8 22 7" xfId="22726"/>
    <cellStyle name="_17-05_PE_Med_Orca_6-10_2007 8 23" xfId="1229"/>
    <cellStyle name="_17-05_PE_Med_Orca_6-10_2007 8 23 2" xfId="4143"/>
    <cellStyle name="_17-05_PE_Med_Orca_6-10_2007 8 23 3" xfId="9727"/>
    <cellStyle name="_17-05_PE_Med_Orca_6-10_2007 8 23 4" xfId="12979"/>
    <cellStyle name="_17-05_PE_Med_Orca_6-10_2007 8 23 5" xfId="16231"/>
    <cellStyle name="_17-05_PE_Med_Orca_6-10_2007 8 23 6" xfId="19483"/>
    <cellStyle name="_17-05_PE_Med_Orca_6-10_2007 8 23 7" xfId="22727"/>
    <cellStyle name="_17-05_PE_Med_Orca_6-10_2007 8 24" xfId="1230"/>
    <cellStyle name="_17-05_PE_Med_Orca_6-10_2007 8 24 2" xfId="4144"/>
    <cellStyle name="_17-05_PE_Med_Orca_6-10_2007 8 24 3" xfId="9728"/>
    <cellStyle name="_17-05_PE_Med_Orca_6-10_2007 8 24 4" xfId="12980"/>
    <cellStyle name="_17-05_PE_Med_Orca_6-10_2007 8 24 5" xfId="16232"/>
    <cellStyle name="_17-05_PE_Med_Orca_6-10_2007 8 24 6" xfId="19484"/>
    <cellStyle name="_17-05_PE_Med_Orca_6-10_2007 8 24 7" xfId="22728"/>
    <cellStyle name="_17-05_PE_Med_Orca_6-10_2007 8 25" xfId="3065"/>
    <cellStyle name="_17-05_PE_Med_Orca_6-10_2007 8 26" xfId="9712"/>
    <cellStyle name="_17-05_PE_Med_Orca_6-10_2007 8 27" xfId="12964"/>
    <cellStyle name="_17-05_PE_Med_Orca_6-10_2007 8 28" xfId="16216"/>
    <cellStyle name="_17-05_PE_Med_Orca_6-10_2007 8 29" xfId="19468"/>
    <cellStyle name="_17-05_PE_Med_Orca_6-10_2007 8 3" xfId="1231"/>
    <cellStyle name="_17-05_PE_Med_Orca_6-10_2007 8 3 2" xfId="4145"/>
    <cellStyle name="_17-05_PE_Med_Orca_6-10_2007 8 3 3" xfId="9729"/>
    <cellStyle name="_17-05_PE_Med_Orca_6-10_2007 8 3 4" xfId="12981"/>
    <cellStyle name="_17-05_PE_Med_Orca_6-10_2007 8 3 5" xfId="16233"/>
    <cellStyle name="_17-05_PE_Med_Orca_6-10_2007 8 3 6" xfId="19485"/>
    <cellStyle name="_17-05_PE_Med_Orca_6-10_2007 8 3 7" xfId="22729"/>
    <cellStyle name="_17-05_PE_Med_Orca_6-10_2007 8 30" xfId="22712"/>
    <cellStyle name="_17-05_PE_Med_Orca_6-10_2007 8 4" xfId="1232"/>
    <cellStyle name="_17-05_PE_Med_Orca_6-10_2007 8 4 2" xfId="4146"/>
    <cellStyle name="_17-05_PE_Med_Orca_6-10_2007 8 4 3" xfId="9730"/>
    <cellStyle name="_17-05_PE_Med_Orca_6-10_2007 8 4 4" xfId="12982"/>
    <cellStyle name="_17-05_PE_Med_Orca_6-10_2007 8 4 5" xfId="16234"/>
    <cellStyle name="_17-05_PE_Med_Orca_6-10_2007 8 4 6" xfId="19486"/>
    <cellStyle name="_17-05_PE_Med_Orca_6-10_2007 8 4 7" xfId="22730"/>
    <cellStyle name="_17-05_PE_Med_Orca_6-10_2007 8 5" xfId="1233"/>
    <cellStyle name="_17-05_PE_Med_Orca_6-10_2007 8 5 2" xfId="4147"/>
    <cellStyle name="_17-05_PE_Med_Orca_6-10_2007 8 5 3" xfId="9731"/>
    <cellStyle name="_17-05_PE_Med_Orca_6-10_2007 8 5 4" xfId="12983"/>
    <cellStyle name="_17-05_PE_Med_Orca_6-10_2007 8 5 5" xfId="16235"/>
    <cellStyle name="_17-05_PE_Med_Orca_6-10_2007 8 5 6" xfId="19487"/>
    <cellStyle name="_17-05_PE_Med_Orca_6-10_2007 8 5 7" xfId="22731"/>
    <cellStyle name="_17-05_PE_Med_Orca_6-10_2007 8 6" xfId="1234"/>
    <cellStyle name="_17-05_PE_Med_Orca_6-10_2007 8 6 2" xfId="4148"/>
    <cellStyle name="_17-05_PE_Med_Orca_6-10_2007 8 6 3" xfId="9732"/>
    <cellStyle name="_17-05_PE_Med_Orca_6-10_2007 8 6 4" xfId="12984"/>
    <cellStyle name="_17-05_PE_Med_Orca_6-10_2007 8 6 5" xfId="16236"/>
    <cellStyle name="_17-05_PE_Med_Orca_6-10_2007 8 6 6" xfId="19488"/>
    <cellStyle name="_17-05_PE_Med_Orca_6-10_2007 8 6 7" xfId="22732"/>
    <cellStyle name="_17-05_PE_Med_Orca_6-10_2007 8 7" xfId="1235"/>
    <cellStyle name="_17-05_PE_Med_Orca_6-10_2007 8 7 2" xfId="4149"/>
    <cellStyle name="_17-05_PE_Med_Orca_6-10_2007 8 7 3" xfId="9733"/>
    <cellStyle name="_17-05_PE_Med_Orca_6-10_2007 8 7 4" xfId="12985"/>
    <cellStyle name="_17-05_PE_Med_Orca_6-10_2007 8 7 5" xfId="16237"/>
    <cellStyle name="_17-05_PE_Med_Orca_6-10_2007 8 7 6" xfId="19489"/>
    <cellStyle name="_17-05_PE_Med_Orca_6-10_2007 8 7 7" xfId="22733"/>
    <cellStyle name="_17-05_PE_Med_Orca_6-10_2007 8 8" xfId="1236"/>
    <cellStyle name="_17-05_PE_Med_Orca_6-10_2007 8 8 2" xfId="4150"/>
    <cellStyle name="_17-05_PE_Med_Orca_6-10_2007 8 8 3" xfId="9734"/>
    <cellStyle name="_17-05_PE_Med_Orca_6-10_2007 8 8 4" xfId="12986"/>
    <cellStyle name="_17-05_PE_Med_Orca_6-10_2007 8 8 5" xfId="16238"/>
    <cellStyle name="_17-05_PE_Med_Orca_6-10_2007 8 8 6" xfId="19490"/>
    <cellStyle name="_17-05_PE_Med_Orca_6-10_2007 8 8 7" xfId="22734"/>
    <cellStyle name="_17-05_PE_Med_Orca_6-10_2007 8 9" xfId="1237"/>
    <cellStyle name="_17-05_PE_Med_Orca_6-10_2007 8 9 2" xfId="4151"/>
    <cellStyle name="_17-05_PE_Med_Orca_6-10_2007 8 9 3" xfId="9735"/>
    <cellStyle name="_17-05_PE_Med_Orca_6-10_2007 8 9 4" xfId="12987"/>
    <cellStyle name="_17-05_PE_Med_Orca_6-10_2007 8 9 5" xfId="16239"/>
    <cellStyle name="_17-05_PE_Med_Orca_6-10_2007 8 9 6" xfId="19491"/>
    <cellStyle name="_17-05_PE_Med_Orca_6-10_2007 8 9 7" xfId="22735"/>
    <cellStyle name="_17-05_PE_Med_Orca_6-10_2007 8_16-09_PE_V2_ARQ_M-O_28-01-11" xfId="6305"/>
    <cellStyle name="_17-05_PE_Med_Orca_6-10_2007 8_ARTICULADO" xfId="6052"/>
    <cellStyle name="_17-05_PE_Med_Orca_6-10_2007 8_ARTICULADO 2" xfId="9736"/>
    <cellStyle name="_17-05_PE_Med_Orca_6-10_2007 8_ARTICULADO 3" xfId="12988"/>
    <cellStyle name="_17-05_PE_Med_Orca_6-10_2007 8_ARTICULADO 4" xfId="16240"/>
    <cellStyle name="_17-05_PE_Med_Orca_6-10_2007 8_ARTICULADO 5" xfId="19492"/>
    <cellStyle name="_17-05_PE_Med_Orca_6-10_2007 8_ARTICULADO 6" xfId="22736"/>
    <cellStyle name="_17-05_PE_Med_Orca_6-10_2007 80" xfId="8117"/>
    <cellStyle name="_17-05_PE_Med_Orca_6-10_2007 81" xfId="8415"/>
    <cellStyle name="_17-05_PE_Med_Orca_6-10_2007 82" xfId="8204"/>
    <cellStyle name="_17-05_PE_Med_Orca_6-10_2007 83" xfId="8311"/>
    <cellStyle name="_17-05_PE_Med_Orca_6-10_2007 84" xfId="8639"/>
    <cellStyle name="_17-05_PE_Med_Orca_6-10_2007 85" xfId="8524"/>
    <cellStyle name="_17-05_PE_Med_Orca_6-10_2007 86" xfId="8543"/>
    <cellStyle name="_17-05_PE_Med_Orca_6-10_2007 9" xfId="93"/>
    <cellStyle name="_17-05_PE_Med_Orca_6-10_2007 9 10" xfId="1238"/>
    <cellStyle name="_17-05_PE_Med_Orca_6-10_2007 9 10 2" xfId="4152"/>
    <cellStyle name="_17-05_PE_Med_Orca_6-10_2007 9 10 3" xfId="9738"/>
    <cellStyle name="_17-05_PE_Med_Orca_6-10_2007 9 10 4" xfId="12990"/>
    <cellStyle name="_17-05_PE_Med_Orca_6-10_2007 9 10 5" xfId="16242"/>
    <cellStyle name="_17-05_PE_Med_Orca_6-10_2007 9 10 6" xfId="19494"/>
    <cellStyle name="_17-05_PE_Med_Orca_6-10_2007 9 10 7" xfId="22738"/>
    <cellStyle name="_17-05_PE_Med_Orca_6-10_2007 9 11" xfId="1239"/>
    <cellStyle name="_17-05_PE_Med_Orca_6-10_2007 9 11 2" xfId="4153"/>
    <cellStyle name="_17-05_PE_Med_Orca_6-10_2007 9 11 3" xfId="9739"/>
    <cellStyle name="_17-05_PE_Med_Orca_6-10_2007 9 11 4" xfId="12991"/>
    <cellStyle name="_17-05_PE_Med_Orca_6-10_2007 9 11 5" xfId="16243"/>
    <cellStyle name="_17-05_PE_Med_Orca_6-10_2007 9 11 6" xfId="19495"/>
    <cellStyle name="_17-05_PE_Med_Orca_6-10_2007 9 11 7" xfId="22739"/>
    <cellStyle name="_17-05_PE_Med_Orca_6-10_2007 9 12" xfId="1240"/>
    <cellStyle name="_17-05_PE_Med_Orca_6-10_2007 9 12 2" xfId="4154"/>
    <cellStyle name="_17-05_PE_Med_Orca_6-10_2007 9 12 3" xfId="9740"/>
    <cellStyle name="_17-05_PE_Med_Orca_6-10_2007 9 12 4" xfId="12992"/>
    <cellStyle name="_17-05_PE_Med_Orca_6-10_2007 9 12 5" xfId="16244"/>
    <cellStyle name="_17-05_PE_Med_Orca_6-10_2007 9 12 6" xfId="19496"/>
    <cellStyle name="_17-05_PE_Med_Orca_6-10_2007 9 12 7" xfId="22740"/>
    <cellStyle name="_17-05_PE_Med_Orca_6-10_2007 9 13" xfId="1241"/>
    <cellStyle name="_17-05_PE_Med_Orca_6-10_2007 9 13 2" xfId="4155"/>
    <cellStyle name="_17-05_PE_Med_Orca_6-10_2007 9 13 3" xfId="9741"/>
    <cellStyle name="_17-05_PE_Med_Orca_6-10_2007 9 13 4" xfId="12993"/>
    <cellStyle name="_17-05_PE_Med_Orca_6-10_2007 9 13 5" xfId="16245"/>
    <cellStyle name="_17-05_PE_Med_Orca_6-10_2007 9 13 6" xfId="19497"/>
    <cellStyle name="_17-05_PE_Med_Orca_6-10_2007 9 13 7" xfId="22741"/>
    <cellStyle name="_17-05_PE_Med_Orca_6-10_2007 9 14" xfId="1242"/>
    <cellStyle name="_17-05_PE_Med_Orca_6-10_2007 9 14 2" xfId="4156"/>
    <cellStyle name="_17-05_PE_Med_Orca_6-10_2007 9 14 3" xfId="9742"/>
    <cellStyle name="_17-05_PE_Med_Orca_6-10_2007 9 14 4" xfId="12994"/>
    <cellStyle name="_17-05_PE_Med_Orca_6-10_2007 9 14 5" xfId="16246"/>
    <cellStyle name="_17-05_PE_Med_Orca_6-10_2007 9 14 6" xfId="19498"/>
    <cellStyle name="_17-05_PE_Med_Orca_6-10_2007 9 14 7" xfId="22742"/>
    <cellStyle name="_17-05_PE_Med_Orca_6-10_2007 9 15" xfId="1243"/>
    <cellStyle name="_17-05_PE_Med_Orca_6-10_2007 9 15 2" xfId="4157"/>
    <cellStyle name="_17-05_PE_Med_Orca_6-10_2007 9 15 3" xfId="9743"/>
    <cellStyle name="_17-05_PE_Med_Orca_6-10_2007 9 15 4" xfId="12995"/>
    <cellStyle name="_17-05_PE_Med_Orca_6-10_2007 9 15 5" xfId="16247"/>
    <cellStyle name="_17-05_PE_Med_Orca_6-10_2007 9 15 6" xfId="19499"/>
    <cellStyle name="_17-05_PE_Med_Orca_6-10_2007 9 15 7" xfId="22743"/>
    <cellStyle name="_17-05_PE_Med_Orca_6-10_2007 9 16" xfId="1244"/>
    <cellStyle name="_17-05_PE_Med_Orca_6-10_2007 9 16 2" xfId="4158"/>
    <cellStyle name="_17-05_PE_Med_Orca_6-10_2007 9 16 3" xfId="9744"/>
    <cellStyle name="_17-05_PE_Med_Orca_6-10_2007 9 16 4" xfId="12996"/>
    <cellStyle name="_17-05_PE_Med_Orca_6-10_2007 9 16 5" xfId="16248"/>
    <cellStyle name="_17-05_PE_Med_Orca_6-10_2007 9 16 6" xfId="19500"/>
    <cellStyle name="_17-05_PE_Med_Orca_6-10_2007 9 16 7" xfId="22744"/>
    <cellStyle name="_17-05_PE_Med_Orca_6-10_2007 9 17" xfId="1245"/>
    <cellStyle name="_17-05_PE_Med_Orca_6-10_2007 9 17 2" xfId="4159"/>
    <cellStyle name="_17-05_PE_Med_Orca_6-10_2007 9 17 3" xfId="9745"/>
    <cellStyle name="_17-05_PE_Med_Orca_6-10_2007 9 17 4" xfId="12997"/>
    <cellStyle name="_17-05_PE_Med_Orca_6-10_2007 9 17 5" xfId="16249"/>
    <cellStyle name="_17-05_PE_Med_Orca_6-10_2007 9 17 6" xfId="19501"/>
    <cellStyle name="_17-05_PE_Med_Orca_6-10_2007 9 17 7" xfId="22745"/>
    <cellStyle name="_17-05_PE_Med_Orca_6-10_2007 9 18" xfId="1246"/>
    <cellStyle name="_17-05_PE_Med_Orca_6-10_2007 9 18 2" xfId="4160"/>
    <cellStyle name="_17-05_PE_Med_Orca_6-10_2007 9 18 3" xfId="9746"/>
    <cellStyle name="_17-05_PE_Med_Orca_6-10_2007 9 18 4" xfId="12998"/>
    <cellStyle name="_17-05_PE_Med_Orca_6-10_2007 9 18 5" xfId="16250"/>
    <cellStyle name="_17-05_PE_Med_Orca_6-10_2007 9 18 6" xfId="19502"/>
    <cellStyle name="_17-05_PE_Med_Orca_6-10_2007 9 18 7" xfId="22746"/>
    <cellStyle name="_17-05_PE_Med_Orca_6-10_2007 9 19" xfId="1247"/>
    <cellStyle name="_17-05_PE_Med_Orca_6-10_2007 9 19 2" xfId="4161"/>
    <cellStyle name="_17-05_PE_Med_Orca_6-10_2007 9 19 3" xfId="9747"/>
    <cellStyle name="_17-05_PE_Med_Orca_6-10_2007 9 19 4" xfId="12999"/>
    <cellStyle name="_17-05_PE_Med_Orca_6-10_2007 9 19 5" xfId="16251"/>
    <cellStyle name="_17-05_PE_Med_Orca_6-10_2007 9 19 6" xfId="19503"/>
    <cellStyle name="_17-05_PE_Med_Orca_6-10_2007 9 19 7" xfId="22747"/>
    <cellStyle name="_17-05_PE_Med_Orca_6-10_2007 9 2" xfId="1248"/>
    <cellStyle name="_17-05_PE_Med_Orca_6-10_2007 9 2 2" xfId="4162"/>
    <cellStyle name="_17-05_PE_Med_Orca_6-10_2007 9 2 3" xfId="9748"/>
    <cellStyle name="_17-05_PE_Med_Orca_6-10_2007 9 2 4" xfId="13000"/>
    <cellStyle name="_17-05_PE_Med_Orca_6-10_2007 9 2 5" xfId="16252"/>
    <cellStyle name="_17-05_PE_Med_Orca_6-10_2007 9 2 6" xfId="19504"/>
    <cellStyle name="_17-05_PE_Med_Orca_6-10_2007 9 2 7" xfId="22748"/>
    <cellStyle name="_17-05_PE_Med_Orca_6-10_2007 9 20" xfId="1249"/>
    <cellStyle name="_17-05_PE_Med_Orca_6-10_2007 9 20 2" xfId="4163"/>
    <cellStyle name="_17-05_PE_Med_Orca_6-10_2007 9 20 3" xfId="9749"/>
    <cellStyle name="_17-05_PE_Med_Orca_6-10_2007 9 20 4" xfId="13001"/>
    <cellStyle name="_17-05_PE_Med_Orca_6-10_2007 9 20 5" xfId="16253"/>
    <cellStyle name="_17-05_PE_Med_Orca_6-10_2007 9 20 6" xfId="19505"/>
    <cellStyle name="_17-05_PE_Med_Orca_6-10_2007 9 20 7" xfId="22749"/>
    <cellStyle name="_17-05_PE_Med_Orca_6-10_2007 9 21" xfId="1250"/>
    <cellStyle name="_17-05_PE_Med_Orca_6-10_2007 9 21 2" xfId="4164"/>
    <cellStyle name="_17-05_PE_Med_Orca_6-10_2007 9 21 3" xfId="9750"/>
    <cellStyle name="_17-05_PE_Med_Orca_6-10_2007 9 21 4" xfId="13002"/>
    <cellStyle name="_17-05_PE_Med_Orca_6-10_2007 9 21 5" xfId="16254"/>
    <cellStyle name="_17-05_PE_Med_Orca_6-10_2007 9 21 6" xfId="19506"/>
    <cellStyle name="_17-05_PE_Med_Orca_6-10_2007 9 21 7" xfId="22750"/>
    <cellStyle name="_17-05_PE_Med_Orca_6-10_2007 9 22" xfId="1251"/>
    <cellStyle name="_17-05_PE_Med_Orca_6-10_2007 9 22 2" xfId="4165"/>
    <cellStyle name="_17-05_PE_Med_Orca_6-10_2007 9 22 3" xfId="9751"/>
    <cellStyle name="_17-05_PE_Med_Orca_6-10_2007 9 22 4" xfId="13003"/>
    <cellStyle name="_17-05_PE_Med_Orca_6-10_2007 9 22 5" xfId="16255"/>
    <cellStyle name="_17-05_PE_Med_Orca_6-10_2007 9 22 6" xfId="19507"/>
    <cellStyle name="_17-05_PE_Med_Orca_6-10_2007 9 22 7" xfId="22751"/>
    <cellStyle name="_17-05_PE_Med_Orca_6-10_2007 9 23" xfId="1252"/>
    <cellStyle name="_17-05_PE_Med_Orca_6-10_2007 9 23 2" xfId="4166"/>
    <cellStyle name="_17-05_PE_Med_Orca_6-10_2007 9 23 3" xfId="9752"/>
    <cellStyle name="_17-05_PE_Med_Orca_6-10_2007 9 23 4" xfId="13004"/>
    <cellStyle name="_17-05_PE_Med_Orca_6-10_2007 9 23 5" xfId="16256"/>
    <cellStyle name="_17-05_PE_Med_Orca_6-10_2007 9 23 6" xfId="19508"/>
    <cellStyle name="_17-05_PE_Med_Orca_6-10_2007 9 23 7" xfId="22752"/>
    <cellStyle name="_17-05_PE_Med_Orca_6-10_2007 9 24" xfId="1253"/>
    <cellStyle name="_17-05_PE_Med_Orca_6-10_2007 9 24 2" xfId="4167"/>
    <cellStyle name="_17-05_PE_Med_Orca_6-10_2007 9 24 3" xfId="9753"/>
    <cellStyle name="_17-05_PE_Med_Orca_6-10_2007 9 24 4" xfId="13005"/>
    <cellStyle name="_17-05_PE_Med_Orca_6-10_2007 9 24 5" xfId="16257"/>
    <cellStyle name="_17-05_PE_Med_Orca_6-10_2007 9 24 6" xfId="19509"/>
    <cellStyle name="_17-05_PE_Med_Orca_6-10_2007 9 24 7" xfId="22753"/>
    <cellStyle name="_17-05_PE_Med_Orca_6-10_2007 9 25" xfId="3066"/>
    <cellStyle name="_17-05_PE_Med_Orca_6-10_2007 9 26" xfId="9737"/>
    <cellStyle name="_17-05_PE_Med_Orca_6-10_2007 9 27" xfId="12989"/>
    <cellStyle name="_17-05_PE_Med_Orca_6-10_2007 9 28" xfId="16241"/>
    <cellStyle name="_17-05_PE_Med_Orca_6-10_2007 9 29" xfId="19493"/>
    <cellStyle name="_17-05_PE_Med_Orca_6-10_2007 9 3" xfId="1254"/>
    <cellStyle name="_17-05_PE_Med_Orca_6-10_2007 9 3 2" xfId="4168"/>
    <cellStyle name="_17-05_PE_Med_Orca_6-10_2007 9 3 3" xfId="9754"/>
    <cellStyle name="_17-05_PE_Med_Orca_6-10_2007 9 3 4" xfId="13006"/>
    <cellStyle name="_17-05_PE_Med_Orca_6-10_2007 9 3 5" xfId="16258"/>
    <cellStyle name="_17-05_PE_Med_Orca_6-10_2007 9 3 6" xfId="19510"/>
    <cellStyle name="_17-05_PE_Med_Orca_6-10_2007 9 3 7" xfId="22754"/>
    <cellStyle name="_17-05_PE_Med_Orca_6-10_2007 9 30" xfId="22737"/>
    <cellStyle name="_17-05_PE_Med_Orca_6-10_2007 9 4" xfId="1255"/>
    <cellStyle name="_17-05_PE_Med_Orca_6-10_2007 9 4 2" xfId="4169"/>
    <cellStyle name="_17-05_PE_Med_Orca_6-10_2007 9 4 3" xfId="9755"/>
    <cellStyle name="_17-05_PE_Med_Orca_6-10_2007 9 4 4" xfId="13007"/>
    <cellStyle name="_17-05_PE_Med_Orca_6-10_2007 9 4 5" xfId="16259"/>
    <cellStyle name="_17-05_PE_Med_Orca_6-10_2007 9 4 6" xfId="19511"/>
    <cellStyle name="_17-05_PE_Med_Orca_6-10_2007 9 4 7" xfId="22755"/>
    <cellStyle name="_17-05_PE_Med_Orca_6-10_2007 9 5" xfId="1256"/>
    <cellStyle name="_17-05_PE_Med_Orca_6-10_2007 9 5 2" xfId="4170"/>
    <cellStyle name="_17-05_PE_Med_Orca_6-10_2007 9 5 3" xfId="9756"/>
    <cellStyle name="_17-05_PE_Med_Orca_6-10_2007 9 5 4" xfId="13008"/>
    <cellStyle name="_17-05_PE_Med_Orca_6-10_2007 9 5 5" xfId="16260"/>
    <cellStyle name="_17-05_PE_Med_Orca_6-10_2007 9 5 6" xfId="19512"/>
    <cellStyle name="_17-05_PE_Med_Orca_6-10_2007 9 5 7" xfId="22756"/>
    <cellStyle name="_17-05_PE_Med_Orca_6-10_2007 9 6" xfId="1257"/>
    <cellStyle name="_17-05_PE_Med_Orca_6-10_2007 9 6 2" xfId="4171"/>
    <cellStyle name="_17-05_PE_Med_Orca_6-10_2007 9 6 3" xfId="9757"/>
    <cellStyle name="_17-05_PE_Med_Orca_6-10_2007 9 6 4" xfId="13009"/>
    <cellStyle name="_17-05_PE_Med_Orca_6-10_2007 9 6 5" xfId="16261"/>
    <cellStyle name="_17-05_PE_Med_Orca_6-10_2007 9 6 6" xfId="19513"/>
    <cellStyle name="_17-05_PE_Med_Orca_6-10_2007 9 6 7" xfId="22757"/>
    <cellStyle name="_17-05_PE_Med_Orca_6-10_2007 9 7" xfId="1258"/>
    <cellStyle name="_17-05_PE_Med_Orca_6-10_2007 9 7 2" xfId="4172"/>
    <cellStyle name="_17-05_PE_Med_Orca_6-10_2007 9 7 3" xfId="9758"/>
    <cellStyle name="_17-05_PE_Med_Orca_6-10_2007 9 7 4" xfId="13010"/>
    <cellStyle name="_17-05_PE_Med_Orca_6-10_2007 9 7 5" xfId="16262"/>
    <cellStyle name="_17-05_PE_Med_Orca_6-10_2007 9 7 6" xfId="19514"/>
    <cellStyle name="_17-05_PE_Med_Orca_6-10_2007 9 7 7" xfId="22758"/>
    <cellStyle name="_17-05_PE_Med_Orca_6-10_2007 9 8" xfId="1259"/>
    <cellStyle name="_17-05_PE_Med_Orca_6-10_2007 9 8 2" xfId="4173"/>
    <cellStyle name="_17-05_PE_Med_Orca_6-10_2007 9 8 3" xfId="9759"/>
    <cellStyle name="_17-05_PE_Med_Orca_6-10_2007 9 8 4" xfId="13011"/>
    <cellStyle name="_17-05_PE_Med_Orca_6-10_2007 9 8 5" xfId="16263"/>
    <cellStyle name="_17-05_PE_Med_Orca_6-10_2007 9 8 6" xfId="19515"/>
    <cellStyle name="_17-05_PE_Med_Orca_6-10_2007 9 8 7" xfId="22759"/>
    <cellStyle name="_17-05_PE_Med_Orca_6-10_2007 9 9" xfId="1260"/>
    <cellStyle name="_17-05_PE_Med_Orca_6-10_2007 9 9 2" xfId="4174"/>
    <cellStyle name="_17-05_PE_Med_Orca_6-10_2007 9 9 3" xfId="9760"/>
    <cellStyle name="_17-05_PE_Med_Orca_6-10_2007 9 9 4" xfId="13012"/>
    <cellStyle name="_17-05_PE_Med_Orca_6-10_2007 9 9 5" xfId="16264"/>
    <cellStyle name="_17-05_PE_Med_Orca_6-10_2007 9 9 6" xfId="19516"/>
    <cellStyle name="_17-05_PE_Med_Orca_6-10_2007 9 9 7" xfId="22760"/>
    <cellStyle name="_17-05_PE_Med_Orca_6-10_2007 9_16-09_PE_V2_ARQ_M-O_28-01-11" xfId="6307"/>
    <cellStyle name="_17-05_PE_Med_Orca_6-10_2007 9_ARTICULADO" xfId="6053"/>
    <cellStyle name="_17-05_PE_Med_Orca_6-10_2007 9_ARTICULADO 2" xfId="9761"/>
    <cellStyle name="_17-05_PE_Med_Orca_6-10_2007 9_ARTICULADO 3" xfId="13013"/>
    <cellStyle name="_17-05_PE_Med_Orca_6-10_2007 9_ARTICULADO 4" xfId="16265"/>
    <cellStyle name="_17-05_PE_Med_Orca_6-10_2007 9_ARTICULADO 5" xfId="19517"/>
    <cellStyle name="_17-05_PE_Med_Orca_6-10_2007 9_ARTICULADO 6" xfId="22761"/>
    <cellStyle name="_17-05_PE_Med_Orca_6-10_2007_ARTICULADO" xfId="6054"/>
    <cellStyle name="_17-05_PE_Med_Orca_6-10_2007_ARTICULADO 2" xfId="9762"/>
    <cellStyle name="_17-05_PE_Med_Orca_6-10_2007_ARTICULADO 3" xfId="13014"/>
    <cellStyle name="_17-05_PE_Med_Orca_6-10_2007_ARTICULADO 4" xfId="16266"/>
    <cellStyle name="_17-05_PE_Med_Orca_6-10_2007_ARTICULADO 5" xfId="19518"/>
    <cellStyle name="_17-05_PE_Med_Orca_6-10_2007_ARTICULADO 6" xfId="22762"/>
    <cellStyle name="_25-05_PE_Med-Orçamento_5" xfId="6308"/>
    <cellStyle name="_25-05_PE_Med-Orçamento_5 10" xfId="7778"/>
    <cellStyle name="_25-05_PE_Med-Orçamento_5 11" xfId="7461"/>
    <cellStyle name="_25-05_PE_Med-Orçamento_5 12" xfId="7911"/>
    <cellStyle name="_25-05_PE_Med-Orçamento_5 13" xfId="7468"/>
    <cellStyle name="_25-05_PE_Med-Orçamento_5 14" xfId="8104"/>
    <cellStyle name="_25-05_PE_Med-Orçamento_5 2" xfId="7444"/>
    <cellStyle name="_25-05_PE_Med-Orçamento_5 3" xfId="7680"/>
    <cellStyle name="_25-05_PE_Med-Orçamento_5 4" xfId="7498"/>
    <cellStyle name="_25-05_PE_Med-Orçamento_5 5" xfId="7245"/>
    <cellStyle name="_25-05_PE_Med-Orçamento_5 6" xfId="7495"/>
    <cellStyle name="_25-05_PE_Med-Orçamento_5 7" xfId="7918"/>
    <cellStyle name="_25-05_PE_Med-Orçamento_5 8" xfId="7897"/>
    <cellStyle name="_25-05_PE_Med-Orçamento_5 9" xfId="7465"/>
    <cellStyle name="_31-07_PE_M-Orçamento_07-12-07" xfId="94"/>
    <cellStyle name="_31-07_PE_M-Orçamento_07-12-07 10" xfId="95"/>
    <cellStyle name="_31-07_PE_M-Orçamento_07-12-07 10 10" xfId="1261"/>
    <cellStyle name="_31-07_PE_M-Orçamento_07-12-07 10 10 2" xfId="4175"/>
    <cellStyle name="_31-07_PE_M-Orçamento_07-12-07 10 10 3" xfId="9765"/>
    <cellStyle name="_31-07_PE_M-Orçamento_07-12-07 10 10 4" xfId="13017"/>
    <cellStyle name="_31-07_PE_M-Orçamento_07-12-07 10 10 5" xfId="16269"/>
    <cellStyle name="_31-07_PE_M-Orçamento_07-12-07 10 10 6" xfId="19521"/>
    <cellStyle name="_31-07_PE_M-Orçamento_07-12-07 10 10 7" xfId="22764"/>
    <cellStyle name="_31-07_PE_M-Orçamento_07-12-07 10 11" xfId="1262"/>
    <cellStyle name="_31-07_PE_M-Orçamento_07-12-07 10 11 2" xfId="4176"/>
    <cellStyle name="_31-07_PE_M-Orçamento_07-12-07 10 11 3" xfId="9766"/>
    <cellStyle name="_31-07_PE_M-Orçamento_07-12-07 10 11 4" xfId="13018"/>
    <cellStyle name="_31-07_PE_M-Orçamento_07-12-07 10 11 5" xfId="16270"/>
    <cellStyle name="_31-07_PE_M-Orçamento_07-12-07 10 11 6" xfId="19522"/>
    <cellStyle name="_31-07_PE_M-Orçamento_07-12-07 10 11 7" xfId="22765"/>
    <cellStyle name="_31-07_PE_M-Orçamento_07-12-07 10 12" xfId="1263"/>
    <cellStyle name="_31-07_PE_M-Orçamento_07-12-07 10 12 2" xfId="4177"/>
    <cellStyle name="_31-07_PE_M-Orçamento_07-12-07 10 12 3" xfId="9767"/>
    <cellStyle name="_31-07_PE_M-Orçamento_07-12-07 10 12 4" xfId="13019"/>
    <cellStyle name="_31-07_PE_M-Orçamento_07-12-07 10 12 5" xfId="16271"/>
    <cellStyle name="_31-07_PE_M-Orçamento_07-12-07 10 12 6" xfId="19523"/>
    <cellStyle name="_31-07_PE_M-Orçamento_07-12-07 10 12 7" xfId="22766"/>
    <cellStyle name="_31-07_PE_M-Orçamento_07-12-07 10 13" xfId="1264"/>
    <cellStyle name="_31-07_PE_M-Orçamento_07-12-07 10 13 2" xfId="4178"/>
    <cellStyle name="_31-07_PE_M-Orçamento_07-12-07 10 13 3" xfId="9768"/>
    <cellStyle name="_31-07_PE_M-Orçamento_07-12-07 10 13 4" xfId="13020"/>
    <cellStyle name="_31-07_PE_M-Orçamento_07-12-07 10 13 5" xfId="16272"/>
    <cellStyle name="_31-07_PE_M-Orçamento_07-12-07 10 13 6" xfId="19524"/>
    <cellStyle name="_31-07_PE_M-Orçamento_07-12-07 10 13 7" xfId="22767"/>
    <cellStyle name="_31-07_PE_M-Orçamento_07-12-07 10 14" xfId="1265"/>
    <cellStyle name="_31-07_PE_M-Orçamento_07-12-07 10 14 2" xfId="4179"/>
    <cellStyle name="_31-07_PE_M-Orçamento_07-12-07 10 14 3" xfId="9769"/>
    <cellStyle name="_31-07_PE_M-Orçamento_07-12-07 10 14 4" xfId="13021"/>
    <cellStyle name="_31-07_PE_M-Orçamento_07-12-07 10 14 5" xfId="16273"/>
    <cellStyle name="_31-07_PE_M-Orçamento_07-12-07 10 14 6" xfId="19525"/>
    <cellStyle name="_31-07_PE_M-Orçamento_07-12-07 10 14 7" xfId="22768"/>
    <cellStyle name="_31-07_PE_M-Orçamento_07-12-07 10 15" xfId="1266"/>
    <cellStyle name="_31-07_PE_M-Orçamento_07-12-07 10 15 2" xfId="4180"/>
    <cellStyle name="_31-07_PE_M-Orçamento_07-12-07 10 15 3" xfId="9770"/>
    <cellStyle name="_31-07_PE_M-Orçamento_07-12-07 10 15 4" xfId="13022"/>
    <cellStyle name="_31-07_PE_M-Orçamento_07-12-07 10 15 5" xfId="16274"/>
    <cellStyle name="_31-07_PE_M-Orçamento_07-12-07 10 15 6" xfId="19526"/>
    <cellStyle name="_31-07_PE_M-Orçamento_07-12-07 10 15 7" xfId="22769"/>
    <cellStyle name="_31-07_PE_M-Orçamento_07-12-07 10 16" xfId="1267"/>
    <cellStyle name="_31-07_PE_M-Orçamento_07-12-07 10 16 2" xfId="4181"/>
    <cellStyle name="_31-07_PE_M-Orçamento_07-12-07 10 16 3" xfId="9771"/>
    <cellStyle name="_31-07_PE_M-Orçamento_07-12-07 10 16 4" xfId="13023"/>
    <cellStyle name="_31-07_PE_M-Orçamento_07-12-07 10 16 5" xfId="16275"/>
    <cellStyle name="_31-07_PE_M-Orçamento_07-12-07 10 16 6" xfId="19527"/>
    <cellStyle name="_31-07_PE_M-Orçamento_07-12-07 10 16 7" xfId="22770"/>
    <cellStyle name="_31-07_PE_M-Orçamento_07-12-07 10 17" xfId="1268"/>
    <cellStyle name="_31-07_PE_M-Orçamento_07-12-07 10 17 2" xfId="4182"/>
    <cellStyle name="_31-07_PE_M-Orçamento_07-12-07 10 17 3" xfId="9772"/>
    <cellStyle name="_31-07_PE_M-Orçamento_07-12-07 10 17 4" xfId="13024"/>
    <cellStyle name="_31-07_PE_M-Orçamento_07-12-07 10 17 5" xfId="16276"/>
    <cellStyle name="_31-07_PE_M-Orçamento_07-12-07 10 17 6" xfId="19528"/>
    <cellStyle name="_31-07_PE_M-Orçamento_07-12-07 10 17 7" xfId="22771"/>
    <cellStyle name="_31-07_PE_M-Orçamento_07-12-07 10 18" xfId="1269"/>
    <cellStyle name="_31-07_PE_M-Orçamento_07-12-07 10 18 2" xfId="4183"/>
    <cellStyle name="_31-07_PE_M-Orçamento_07-12-07 10 18 3" xfId="9773"/>
    <cellStyle name="_31-07_PE_M-Orçamento_07-12-07 10 18 4" xfId="13025"/>
    <cellStyle name="_31-07_PE_M-Orçamento_07-12-07 10 18 5" xfId="16277"/>
    <cellStyle name="_31-07_PE_M-Orçamento_07-12-07 10 18 6" xfId="19529"/>
    <cellStyle name="_31-07_PE_M-Orçamento_07-12-07 10 18 7" xfId="22772"/>
    <cellStyle name="_31-07_PE_M-Orçamento_07-12-07 10 19" xfId="1270"/>
    <cellStyle name="_31-07_PE_M-Orçamento_07-12-07 10 19 2" xfId="4184"/>
    <cellStyle name="_31-07_PE_M-Orçamento_07-12-07 10 19 3" xfId="9774"/>
    <cellStyle name="_31-07_PE_M-Orçamento_07-12-07 10 19 4" xfId="13026"/>
    <cellStyle name="_31-07_PE_M-Orçamento_07-12-07 10 19 5" xfId="16278"/>
    <cellStyle name="_31-07_PE_M-Orçamento_07-12-07 10 19 6" xfId="19530"/>
    <cellStyle name="_31-07_PE_M-Orçamento_07-12-07 10 19 7" xfId="22773"/>
    <cellStyle name="_31-07_PE_M-Orçamento_07-12-07 10 2" xfId="1271"/>
    <cellStyle name="_31-07_PE_M-Orçamento_07-12-07 10 2 2" xfId="4185"/>
    <cellStyle name="_31-07_PE_M-Orçamento_07-12-07 10 2 3" xfId="9775"/>
    <cellStyle name="_31-07_PE_M-Orçamento_07-12-07 10 2 4" xfId="13027"/>
    <cellStyle name="_31-07_PE_M-Orçamento_07-12-07 10 2 5" xfId="16279"/>
    <cellStyle name="_31-07_PE_M-Orçamento_07-12-07 10 2 6" xfId="19531"/>
    <cellStyle name="_31-07_PE_M-Orçamento_07-12-07 10 2 7" xfId="22774"/>
    <cellStyle name="_31-07_PE_M-Orçamento_07-12-07 10 20" xfId="1272"/>
    <cellStyle name="_31-07_PE_M-Orçamento_07-12-07 10 20 2" xfId="4186"/>
    <cellStyle name="_31-07_PE_M-Orçamento_07-12-07 10 20 3" xfId="9776"/>
    <cellStyle name="_31-07_PE_M-Orçamento_07-12-07 10 20 4" xfId="13028"/>
    <cellStyle name="_31-07_PE_M-Orçamento_07-12-07 10 20 5" xfId="16280"/>
    <cellStyle name="_31-07_PE_M-Orçamento_07-12-07 10 20 6" xfId="19532"/>
    <cellStyle name="_31-07_PE_M-Orçamento_07-12-07 10 20 7" xfId="22775"/>
    <cellStyle name="_31-07_PE_M-Orçamento_07-12-07 10 21" xfId="1273"/>
    <cellStyle name="_31-07_PE_M-Orçamento_07-12-07 10 21 2" xfId="4187"/>
    <cellStyle name="_31-07_PE_M-Orçamento_07-12-07 10 21 3" xfId="9777"/>
    <cellStyle name="_31-07_PE_M-Orçamento_07-12-07 10 21 4" xfId="13029"/>
    <cellStyle name="_31-07_PE_M-Orçamento_07-12-07 10 21 5" xfId="16281"/>
    <cellStyle name="_31-07_PE_M-Orçamento_07-12-07 10 21 6" xfId="19533"/>
    <cellStyle name="_31-07_PE_M-Orçamento_07-12-07 10 21 7" xfId="22776"/>
    <cellStyle name="_31-07_PE_M-Orçamento_07-12-07 10 22" xfId="1274"/>
    <cellStyle name="_31-07_PE_M-Orçamento_07-12-07 10 22 2" xfId="4188"/>
    <cellStyle name="_31-07_PE_M-Orçamento_07-12-07 10 22 3" xfId="9778"/>
    <cellStyle name="_31-07_PE_M-Orçamento_07-12-07 10 22 4" xfId="13030"/>
    <cellStyle name="_31-07_PE_M-Orçamento_07-12-07 10 22 5" xfId="16282"/>
    <cellStyle name="_31-07_PE_M-Orçamento_07-12-07 10 22 6" xfId="19534"/>
    <cellStyle name="_31-07_PE_M-Orçamento_07-12-07 10 22 7" xfId="22777"/>
    <cellStyle name="_31-07_PE_M-Orçamento_07-12-07 10 23" xfId="1275"/>
    <cellStyle name="_31-07_PE_M-Orçamento_07-12-07 10 23 2" xfId="4189"/>
    <cellStyle name="_31-07_PE_M-Orçamento_07-12-07 10 23 3" xfId="9779"/>
    <cellStyle name="_31-07_PE_M-Orçamento_07-12-07 10 23 4" xfId="13031"/>
    <cellStyle name="_31-07_PE_M-Orçamento_07-12-07 10 23 5" xfId="16283"/>
    <cellStyle name="_31-07_PE_M-Orçamento_07-12-07 10 23 6" xfId="19535"/>
    <cellStyle name="_31-07_PE_M-Orçamento_07-12-07 10 23 7" xfId="22778"/>
    <cellStyle name="_31-07_PE_M-Orçamento_07-12-07 10 24" xfId="1276"/>
    <cellStyle name="_31-07_PE_M-Orçamento_07-12-07 10 24 2" xfId="4190"/>
    <cellStyle name="_31-07_PE_M-Orçamento_07-12-07 10 24 3" xfId="9780"/>
    <cellStyle name="_31-07_PE_M-Orçamento_07-12-07 10 24 4" xfId="13032"/>
    <cellStyle name="_31-07_PE_M-Orçamento_07-12-07 10 24 5" xfId="16284"/>
    <cellStyle name="_31-07_PE_M-Orçamento_07-12-07 10 24 6" xfId="19536"/>
    <cellStyle name="_31-07_PE_M-Orçamento_07-12-07 10 24 7" xfId="22779"/>
    <cellStyle name="_31-07_PE_M-Orçamento_07-12-07 10 25" xfId="3067"/>
    <cellStyle name="_31-07_PE_M-Orçamento_07-12-07 10 26" xfId="9764"/>
    <cellStyle name="_31-07_PE_M-Orçamento_07-12-07 10 27" xfId="13016"/>
    <cellStyle name="_31-07_PE_M-Orçamento_07-12-07 10 28" xfId="16268"/>
    <cellStyle name="_31-07_PE_M-Orçamento_07-12-07 10 29" xfId="19520"/>
    <cellStyle name="_31-07_PE_M-Orçamento_07-12-07 10 3" xfId="1277"/>
    <cellStyle name="_31-07_PE_M-Orçamento_07-12-07 10 3 2" xfId="4191"/>
    <cellStyle name="_31-07_PE_M-Orçamento_07-12-07 10 3 3" xfId="9781"/>
    <cellStyle name="_31-07_PE_M-Orçamento_07-12-07 10 3 4" xfId="13033"/>
    <cellStyle name="_31-07_PE_M-Orçamento_07-12-07 10 3 5" xfId="16285"/>
    <cellStyle name="_31-07_PE_M-Orçamento_07-12-07 10 3 6" xfId="19537"/>
    <cellStyle name="_31-07_PE_M-Orçamento_07-12-07 10 3 7" xfId="22780"/>
    <cellStyle name="_31-07_PE_M-Orçamento_07-12-07 10 30" xfId="22763"/>
    <cellStyle name="_31-07_PE_M-Orçamento_07-12-07 10 4" xfId="1278"/>
    <cellStyle name="_31-07_PE_M-Orçamento_07-12-07 10 4 2" xfId="4192"/>
    <cellStyle name="_31-07_PE_M-Orçamento_07-12-07 10 4 3" xfId="9782"/>
    <cellStyle name="_31-07_PE_M-Orçamento_07-12-07 10 4 4" xfId="13034"/>
    <cellStyle name="_31-07_PE_M-Orçamento_07-12-07 10 4 5" xfId="16286"/>
    <cellStyle name="_31-07_PE_M-Orçamento_07-12-07 10 4 6" xfId="19538"/>
    <cellStyle name="_31-07_PE_M-Orçamento_07-12-07 10 4 7" xfId="22781"/>
    <cellStyle name="_31-07_PE_M-Orçamento_07-12-07 10 5" xfId="1279"/>
    <cellStyle name="_31-07_PE_M-Orçamento_07-12-07 10 5 2" xfId="4193"/>
    <cellStyle name="_31-07_PE_M-Orçamento_07-12-07 10 5 3" xfId="9783"/>
    <cellStyle name="_31-07_PE_M-Orçamento_07-12-07 10 5 4" xfId="13035"/>
    <cellStyle name="_31-07_PE_M-Orçamento_07-12-07 10 5 5" xfId="16287"/>
    <cellStyle name="_31-07_PE_M-Orçamento_07-12-07 10 5 6" xfId="19539"/>
    <cellStyle name="_31-07_PE_M-Orçamento_07-12-07 10 5 7" xfId="22782"/>
    <cellStyle name="_31-07_PE_M-Orçamento_07-12-07 10 6" xfId="1280"/>
    <cellStyle name="_31-07_PE_M-Orçamento_07-12-07 10 6 2" xfId="4194"/>
    <cellStyle name="_31-07_PE_M-Orçamento_07-12-07 10 6 3" xfId="9784"/>
    <cellStyle name="_31-07_PE_M-Orçamento_07-12-07 10 6 4" xfId="13036"/>
    <cellStyle name="_31-07_PE_M-Orçamento_07-12-07 10 6 5" xfId="16288"/>
    <cellStyle name="_31-07_PE_M-Orçamento_07-12-07 10 6 6" xfId="19540"/>
    <cellStyle name="_31-07_PE_M-Orçamento_07-12-07 10 6 7" xfId="22783"/>
    <cellStyle name="_31-07_PE_M-Orçamento_07-12-07 10 7" xfId="1281"/>
    <cellStyle name="_31-07_PE_M-Orçamento_07-12-07 10 7 2" xfId="4195"/>
    <cellStyle name="_31-07_PE_M-Orçamento_07-12-07 10 7 3" xfId="9785"/>
    <cellStyle name="_31-07_PE_M-Orçamento_07-12-07 10 7 4" xfId="13037"/>
    <cellStyle name="_31-07_PE_M-Orçamento_07-12-07 10 7 5" xfId="16289"/>
    <cellStyle name="_31-07_PE_M-Orçamento_07-12-07 10 7 6" xfId="19541"/>
    <cellStyle name="_31-07_PE_M-Orçamento_07-12-07 10 7 7" xfId="22784"/>
    <cellStyle name="_31-07_PE_M-Orçamento_07-12-07 10 8" xfId="1282"/>
    <cellStyle name="_31-07_PE_M-Orçamento_07-12-07 10 8 2" xfId="4196"/>
    <cellStyle name="_31-07_PE_M-Orçamento_07-12-07 10 8 3" xfId="9786"/>
    <cellStyle name="_31-07_PE_M-Orçamento_07-12-07 10 8 4" xfId="13038"/>
    <cellStyle name="_31-07_PE_M-Orçamento_07-12-07 10 8 5" xfId="16290"/>
    <cellStyle name="_31-07_PE_M-Orçamento_07-12-07 10 8 6" xfId="19542"/>
    <cellStyle name="_31-07_PE_M-Orçamento_07-12-07 10 8 7" xfId="22785"/>
    <cellStyle name="_31-07_PE_M-Orçamento_07-12-07 10 9" xfId="1283"/>
    <cellStyle name="_31-07_PE_M-Orçamento_07-12-07 10 9 2" xfId="4197"/>
    <cellStyle name="_31-07_PE_M-Orçamento_07-12-07 10 9 3" xfId="9787"/>
    <cellStyle name="_31-07_PE_M-Orçamento_07-12-07 10 9 4" xfId="13039"/>
    <cellStyle name="_31-07_PE_M-Orçamento_07-12-07 10 9 5" xfId="16291"/>
    <cellStyle name="_31-07_PE_M-Orçamento_07-12-07 10 9 6" xfId="19543"/>
    <cellStyle name="_31-07_PE_M-Orçamento_07-12-07 10 9 7" xfId="22786"/>
    <cellStyle name="_31-07_PE_M-Orçamento_07-12-07 10_16-09_PE_V2_ARQ_M-O_28-01-11" xfId="6309"/>
    <cellStyle name="_31-07_PE_M-Orçamento_07-12-07 10_ARTICULADO" xfId="6055"/>
    <cellStyle name="_31-07_PE_M-Orçamento_07-12-07 10_ARTICULADO 2" xfId="9788"/>
    <cellStyle name="_31-07_PE_M-Orçamento_07-12-07 10_ARTICULADO 3" xfId="13040"/>
    <cellStyle name="_31-07_PE_M-Orçamento_07-12-07 10_ARTICULADO 4" xfId="16292"/>
    <cellStyle name="_31-07_PE_M-Orçamento_07-12-07 10_ARTICULADO 5" xfId="19544"/>
    <cellStyle name="_31-07_PE_M-Orçamento_07-12-07 10_ARTICULADO 6" xfId="22787"/>
    <cellStyle name="_31-07_PE_M-Orçamento_07-12-07 11" xfId="96"/>
    <cellStyle name="_31-07_PE_M-Orçamento_07-12-07 11 10" xfId="1284"/>
    <cellStyle name="_31-07_PE_M-Orçamento_07-12-07 11 10 2" xfId="4198"/>
    <cellStyle name="_31-07_PE_M-Orçamento_07-12-07 11 10 3" xfId="9790"/>
    <cellStyle name="_31-07_PE_M-Orçamento_07-12-07 11 10 4" xfId="13042"/>
    <cellStyle name="_31-07_PE_M-Orçamento_07-12-07 11 10 5" xfId="16294"/>
    <cellStyle name="_31-07_PE_M-Orçamento_07-12-07 11 10 6" xfId="19546"/>
    <cellStyle name="_31-07_PE_M-Orçamento_07-12-07 11 10 7" xfId="22789"/>
    <cellStyle name="_31-07_PE_M-Orçamento_07-12-07 11 11" xfId="1285"/>
    <cellStyle name="_31-07_PE_M-Orçamento_07-12-07 11 11 2" xfId="4199"/>
    <cellStyle name="_31-07_PE_M-Orçamento_07-12-07 11 11 3" xfId="9791"/>
    <cellStyle name="_31-07_PE_M-Orçamento_07-12-07 11 11 4" xfId="13043"/>
    <cellStyle name="_31-07_PE_M-Orçamento_07-12-07 11 11 5" xfId="16295"/>
    <cellStyle name="_31-07_PE_M-Orçamento_07-12-07 11 11 6" xfId="19547"/>
    <cellStyle name="_31-07_PE_M-Orçamento_07-12-07 11 11 7" xfId="22790"/>
    <cellStyle name="_31-07_PE_M-Orçamento_07-12-07 11 12" xfId="1286"/>
    <cellStyle name="_31-07_PE_M-Orçamento_07-12-07 11 12 2" xfId="4200"/>
    <cellStyle name="_31-07_PE_M-Orçamento_07-12-07 11 12 3" xfId="9792"/>
    <cellStyle name="_31-07_PE_M-Orçamento_07-12-07 11 12 4" xfId="13044"/>
    <cellStyle name="_31-07_PE_M-Orçamento_07-12-07 11 12 5" xfId="16296"/>
    <cellStyle name="_31-07_PE_M-Orçamento_07-12-07 11 12 6" xfId="19548"/>
    <cellStyle name="_31-07_PE_M-Orçamento_07-12-07 11 12 7" xfId="22791"/>
    <cellStyle name="_31-07_PE_M-Orçamento_07-12-07 11 13" xfId="1287"/>
    <cellStyle name="_31-07_PE_M-Orçamento_07-12-07 11 13 2" xfId="4201"/>
    <cellStyle name="_31-07_PE_M-Orçamento_07-12-07 11 13 3" xfId="9793"/>
    <cellStyle name="_31-07_PE_M-Orçamento_07-12-07 11 13 4" xfId="13045"/>
    <cellStyle name="_31-07_PE_M-Orçamento_07-12-07 11 13 5" xfId="16297"/>
    <cellStyle name="_31-07_PE_M-Orçamento_07-12-07 11 13 6" xfId="19549"/>
    <cellStyle name="_31-07_PE_M-Orçamento_07-12-07 11 13 7" xfId="22792"/>
    <cellStyle name="_31-07_PE_M-Orçamento_07-12-07 11 14" xfId="1288"/>
    <cellStyle name="_31-07_PE_M-Orçamento_07-12-07 11 14 2" xfId="4202"/>
    <cellStyle name="_31-07_PE_M-Orçamento_07-12-07 11 14 3" xfId="9794"/>
    <cellStyle name="_31-07_PE_M-Orçamento_07-12-07 11 14 4" xfId="13046"/>
    <cellStyle name="_31-07_PE_M-Orçamento_07-12-07 11 14 5" xfId="16298"/>
    <cellStyle name="_31-07_PE_M-Orçamento_07-12-07 11 14 6" xfId="19550"/>
    <cellStyle name="_31-07_PE_M-Orçamento_07-12-07 11 14 7" xfId="22793"/>
    <cellStyle name="_31-07_PE_M-Orçamento_07-12-07 11 15" xfId="1289"/>
    <cellStyle name="_31-07_PE_M-Orçamento_07-12-07 11 15 2" xfId="4203"/>
    <cellStyle name="_31-07_PE_M-Orçamento_07-12-07 11 15 3" xfId="9795"/>
    <cellStyle name="_31-07_PE_M-Orçamento_07-12-07 11 15 4" xfId="13047"/>
    <cellStyle name="_31-07_PE_M-Orçamento_07-12-07 11 15 5" xfId="16299"/>
    <cellStyle name="_31-07_PE_M-Orçamento_07-12-07 11 15 6" xfId="19551"/>
    <cellStyle name="_31-07_PE_M-Orçamento_07-12-07 11 15 7" xfId="22794"/>
    <cellStyle name="_31-07_PE_M-Orçamento_07-12-07 11 16" xfId="1290"/>
    <cellStyle name="_31-07_PE_M-Orçamento_07-12-07 11 16 2" xfId="4204"/>
    <cellStyle name="_31-07_PE_M-Orçamento_07-12-07 11 16 3" xfId="9796"/>
    <cellStyle name="_31-07_PE_M-Orçamento_07-12-07 11 16 4" xfId="13048"/>
    <cellStyle name="_31-07_PE_M-Orçamento_07-12-07 11 16 5" xfId="16300"/>
    <cellStyle name="_31-07_PE_M-Orçamento_07-12-07 11 16 6" xfId="19552"/>
    <cellStyle name="_31-07_PE_M-Orçamento_07-12-07 11 16 7" xfId="22795"/>
    <cellStyle name="_31-07_PE_M-Orçamento_07-12-07 11 17" xfId="1291"/>
    <cellStyle name="_31-07_PE_M-Orçamento_07-12-07 11 17 2" xfId="4205"/>
    <cellStyle name="_31-07_PE_M-Orçamento_07-12-07 11 17 3" xfId="9797"/>
    <cellStyle name="_31-07_PE_M-Orçamento_07-12-07 11 17 4" xfId="13049"/>
    <cellStyle name="_31-07_PE_M-Orçamento_07-12-07 11 17 5" xfId="16301"/>
    <cellStyle name="_31-07_PE_M-Orçamento_07-12-07 11 17 6" xfId="19553"/>
    <cellStyle name="_31-07_PE_M-Orçamento_07-12-07 11 17 7" xfId="22796"/>
    <cellStyle name="_31-07_PE_M-Orçamento_07-12-07 11 18" xfId="1292"/>
    <cellStyle name="_31-07_PE_M-Orçamento_07-12-07 11 18 2" xfId="4206"/>
    <cellStyle name="_31-07_PE_M-Orçamento_07-12-07 11 18 3" xfId="9798"/>
    <cellStyle name="_31-07_PE_M-Orçamento_07-12-07 11 18 4" xfId="13050"/>
    <cellStyle name="_31-07_PE_M-Orçamento_07-12-07 11 18 5" xfId="16302"/>
    <cellStyle name="_31-07_PE_M-Orçamento_07-12-07 11 18 6" xfId="19554"/>
    <cellStyle name="_31-07_PE_M-Orçamento_07-12-07 11 18 7" xfId="22797"/>
    <cellStyle name="_31-07_PE_M-Orçamento_07-12-07 11 19" xfId="1293"/>
    <cellStyle name="_31-07_PE_M-Orçamento_07-12-07 11 19 2" xfId="4207"/>
    <cellStyle name="_31-07_PE_M-Orçamento_07-12-07 11 19 3" xfId="9799"/>
    <cellStyle name="_31-07_PE_M-Orçamento_07-12-07 11 19 4" xfId="13051"/>
    <cellStyle name="_31-07_PE_M-Orçamento_07-12-07 11 19 5" xfId="16303"/>
    <cellStyle name="_31-07_PE_M-Orçamento_07-12-07 11 19 6" xfId="19555"/>
    <cellStyle name="_31-07_PE_M-Orçamento_07-12-07 11 19 7" xfId="22798"/>
    <cellStyle name="_31-07_PE_M-Orçamento_07-12-07 11 2" xfId="1294"/>
    <cellStyle name="_31-07_PE_M-Orçamento_07-12-07 11 2 2" xfId="4208"/>
    <cellStyle name="_31-07_PE_M-Orçamento_07-12-07 11 2 3" xfId="9800"/>
    <cellStyle name="_31-07_PE_M-Orçamento_07-12-07 11 2 4" xfId="13052"/>
    <cellStyle name="_31-07_PE_M-Orçamento_07-12-07 11 2 5" xfId="16304"/>
    <cellStyle name="_31-07_PE_M-Orçamento_07-12-07 11 2 6" xfId="19556"/>
    <cellStyle name="_31-07_PE_M-Orçamento_07-12-07 11 2 7" xfId="22799"/>
    <cellStyle name="_31-07_PE_M-Orçamento_07-12-07 11 20" xfId="1295"/>
    <cellStyle name="_31-07_PE_M-Orçamento_07-12-07 11 20 2" xfId="4209"/>
    <cellStyle name="_31-07_PE_M-Orçamento_07-12-07 11 20 3" xfId="9801"/>
    <cellStyle name="_31-07_PE_M-Orçamento_07-12-07 11 20 4" xfId="13053"/>
    <cellStyle name="_31-07_PE_M-Orçamento_07-12-07 11 20 5" xfId="16305"/>
    <cellStyle name="_31-07_PE_M-Orçamento_07-12-07 11 20 6" xfId="19557"/>
    <cellStyle name="_31-07_PE_M-Orçamento_07-12-07 11 20 7" xfId="22800"/>
    <cellStyle name="_31-07_PE_M-Orçamento_07-12-07 11 21" xfId="1296"/>
    <cellStyle name="_31-07_PE_M-Orçamento_07-12-07 11 21 2" xfId="4210"/>
    <cellStyle name="_31-07_PE_M-Orçamento_07-12-07 11 21 3" xfId="9802"/>
    <cellStyle name="_31-07_PE_M-Orçamento_07-12-07 11 21 4" xfId="13054"/>
    <cellStyle name="_31-07_PE_M-Orçamento_07-12-07 11 21 5" xfId="16306"/>
    <cellStyle name="_31-07_PE_M-Orçamento_07-12-07 11 21 6" xfId="19558"/>
    <cellStyle name="_31-07_PE_M-Orçamento_07-12-07 11 21 7" xfId="22801"/>
    <cellStyle name="_31-07_PE_M-Orçamento_07-12-07 11 22" xfId="1297"/>
    <cellStyle name="_31-07_PE_M-Orçamento_07-12-07 11 22 2" xfId="4211"/>
    <cellStyle name="_31-07_PE_M-Orçamento_07-12-07 11 22 3" xfId="9803"/>
    <cellStyle name="_31-07_PE_M-Orçamento_07-12-07 11 22 4" xfId="13055"/>
    <cellStyle name="_31-07_PE_M-Orçamento_07-12-07 11 22 5" xfId="16307"/>
    <cellStyle name="_31-07_PE_M-Orçamento_07-12-07 11 22 6" xfId="19559"/>
    <cellStyle name="_31-07_PE_M-Orçamento_07-12-07 11 22 7" xfId="22802"/>
    <cellStyle name="_31-07_PE_M-Orçamento_07-12-07 11 23" xfId="1298"/>
    <cellStyle name="_31-07_PE_M-Orçamento_07-12-07 11 23 2" xfId="4212"/>
    <cellStyle name="_31-07_PE_M-Orçamento_07-12-07 11 23 3" xfId="9804"/>
    <cellStyle name="_31-07_PE_M-Orçamento_07-12-07 11 23 4" xfId="13056"/>
    <cellStyle name="_31-07_PE_M-Orçamento_07-12-07 11 23 5" xfId="16308"/>
    <cellStyle name="_31-07_PE_M-Orçamento_07-12-07 11 23 6" xfId="19560"/>
    <cellStyle name="_31-07_PE_M-Orçamento_07-12-07 11 23 7" xfId="22803"/>
    <cellStyle name="_31-07_PE_M-Orçamento_07-12-07 11 24" xfId="1299"/>
    <cellStyle name="_31-07_PE_M-Orçamento_07-12-07 11 24 2" xfId="4213"/>
    <cellStyle name="_31-07_PE_M-Orçamento_07-12-07 11 24 3" xfId="9805"/>
    <cellStyle name="_31-07_PE_M-Orçamento_07-12-07 11 24 4" xfId="13057"/>
    <cellStyle name="_31-07_PE_M-Orçamento_07-12-07 11 24 5" xfId="16309"/>
    <cellStyle name="_31-07_PE_M-Orçamento_07-12-07 11 24 6" xfId="19561"/>
    <cellStyle name="_31-07_PE_M-Orçamento_07-12-07 11 24 7" xfId="22804"/>
    <cellStyle name="_31-07_PE_M-Orçamento_07-12-07 11 25" xfId="3068"/>
    <cellStyle name="_31-07_PE_M-Orçamento_07-12-07 11 26" xfId="9789"/>
    <cellStyle name="_31-07_PE_M-Orçamento_07-12-07 11 27" xfId="13041"/>
    <cellStyle name="_31-07_PE_M-Orçamento_07-12-07 11 28" xfId="16293"/>
    <cellStyle name="_31-07_PE_M-Orçamento_07-12-07 11 29" xfId="19545"/>
    <cellStyle name="_31-07_PE_M-Orçamento_07-12-07 11 3" xfId="1300"/>
    <cellStyle name="_31-07_PE_M-Orçamento_07-12-07 11 3 2" xfId="4214"/>
    <cellStyle name="_31-07_PE_M-Orçamento_07-12-07 11 3 3" xfId="9806"/>
    <cellStyle name="_31-07_PE_M-Orçamento_07-12-07 11 3 4" xfId="13058"/>
    <cellStyle name="_31-07_PE_M-Orçamento_07-12-07 11 3 5" xfId="16310"/>
    <cellStyle name="_31-07_PE_M-Orçamento_07-12-07 11 3 6" xfId="19562"/>
    <cellStyle name="_31-07_PE_M-Orçamento_07-12-07 11 3 7" xfId="22805"/>
    <cellStyle name="_31-07_PE_M-Orçamento_07-12-07 11 30" xfId="22788"/>
    <cellStyle name="_31-07_PE_M-Orçamento_07-12-07 11 4" xfId="1301"/>
    <cellStyle name="_31-07_PE_M-Orçamento_07-12-07 11 4 2" xfId="4215"/>
    <cellStyle name="_31-07_PE_M-Orçamento_07-12-07 11 4 3" xfId="9807"/>
    <cellStyle name="_31-07_PE_M-Orçamento_07-12-07 11 4 4" xfId="13059"/>
    <cellStyle name="_31-07_PE_M-Orçamento_07-12-07 11 4 5" xfId="16311"/>
    <cellStyle name="_31-07_PE_M-Orçamento_07-12-07 11 4 6" xfId="19563"/>
    <cellStyle name="_31-07_PE_M-Orçamento_07-12-07 11 4 7" xfId="22806"/>
    <cellStyle name="_31-07_PE_M-Orçamento_07-12-07 11 5" xfId="1302"/>
    <cellStyle name="_31-07_PE_M-Orçamento_07-12-07 11 5 2" xfId="4216"/>
    <cellStyle name="_31-07_PE_M-Orçamento_07-12-07 11 5 3" xfId="9808"/>
    <cellStyle name="_31-07_PE_M-Orçamento_07-12-07 11 5 4" xfId="13060"/>
    <cellStyle name="_31-07_PE_M-Orçamento_07-12-07 11 5 5" xfId="16312"/>
    <cellStyle name="_31-07_PE_M-Orçamento_07-12-07 11 5 6" xfId="19564"/>
    <cellStyle name="_31-07_PE_M-Orçamento_07-12-07 11 5 7" xfId="22807"/>
    <cellStyle name="_31-07_PE_M-Orçamento_07-12-07 11 6" xfId="1303"/>
    <cellStyle name="_31-07_PE_M-Orçamento_07-12-07 11 6 2" xfId="4217"/>
    <cellStyle name="_31-07_PE_M-Orçamento_07-12-07 11 6 3" xfId="9809"/>
    <cellStyle name="_31-07_PE_M-Orçamento_07-12-07 11 6 4" xfId="13061"/>
    <cellStyle name="_31-07_PE_M-Orçamento_07-12-07 11 6 5" xfId="16313"/>
    <cellStyle name="_31-07_PE_M-Orçamento_07-12-07 11 6 6" xfId="19565"/>
    <cellStyle name="_31-07_PE_M-Orçamento_07-12-07 11 6 7" xfId="22808"/>
    <cellStyle name="_31-07_PE_M-Orçamento_07-12-07 11 7" xfId="1304"/>
    <cellStyle name="_31-07_PE_M-Orçamento_07-12-07 11 7 2" xfId="4218"/>
    <cellStyle name="_31-07_PE_M-Orçamento_07-12-07 11 7 3" xfId="9810"/>
    <cellStyle name="_31-07_PE_M-Orçamento_07-12-07 11 7 4" xfId="13062"/>
    <cellStyle name="_31-07_PE_M-Orçamento_07-12-07 11 7 5" xfId="16314"/>
    <cellStyle name="_31-07_PE_M-Orçamento_07-12-07 11 7 6" xfId="19566"/>
    <cellStyle name="_31-07_PE_M-Orçamento_07-12-07 11 7 7" xfId="22809"/>
    <cellStyle name="_31-07_PE_M-Orçamento_07-12-07 11 8" xfId="1305"/>
    <cellStyle name="_31-07_PE_M-Orçamento_07-12-07 11 8 2" xfId="4219"/>
    <cellStyle name="_31-07_PE_M-Orçamento_07-12-07 11 8 3" xfId="9811"/>
    <cellStyle name="_31-07_PE_M-Orçamento_07-12-07 11 8 4" xfId="13063"/>
    <cellStyle name="_31-07_PE_M-Orçamento_07-12-07 11 8 5" xfId="16315"/>
    <cellStyle name="_31-07_PE_M-Orçamento_07-12-07 11 8 6" xfId="19567"/>
    <cellStyle name="_31-07_PE_M-Orçamento_07-12-07 11 8 7" xfId="22810"/>
    <cellStyle name="_31-07_PE_M-Orçamento_07-12-07 11 9" xfId="1306"/>
    <cellStyle name="_31-07_PE_M-Orçamento_07-12-07 11 9 2" xfId="4220"/>
    <cellStyle name="_31-07_PE_M-Orçamento_07-12-07 11 9 3" xfId="9812"/>
    <cellStyle name="_31-07_PE_M-Orçamento_07-12-07 11 9 4" xfId="13064"/>
    <cellStyle name="_31-07_PE_M-Orçamento_07-12-07 11 9 5" xfId="16316"/>
    <cellStyle name="_31-07_PE_M-Orçamento_07-12-07 11 9 6" xfId="19568"/>
    <cellStyle name="_31-07_PE_M-Orçamento_07-12-07 11 9 7" xfId="22811"/>
    <cellStyle name="_31-07_PE_M-Orçamento_07-12-07 11_16-09_PE_V2_ARQ_M-O_28-01-11" xfId="6310"/>
    <cellStyle name="_31-07_PE_M-Orçamento_07-12-07 11_ARTICULADO" xfId="6056"/>
    <cellStyle name="_31-07_PE_M-Orçamento_07-12-07 11_ARTICULADO 2" xfId="9813"/>
    <cellStyle name="_31-07_PE_M-Orçamento_07-12-07 11_ARTICULADO 3" xfId="13065"/>
    <cellStyle name="_31-07_PE_M-Orçamento_07-12-07 11_ARTICULADO 4" xfId="16317"/>
    <cellStyle name="_31-07_PE_M-Orçamento_07-12-07 11_ARTICULADO 5" xfId="19569"/>
    <cellStyle name="_31-07_PE_M-Orçamento_07-12-07 11_ARTICULADO 6" xfId="22812"/>
    <cellStyle name="_31-07_PE_M-Orçamento_07-12-07 12" xfId="97"/>
    <cellStyle name="_31-07_PE_M-Orçamento_07-12-07 12 10" xfId="1307"/>
    <cellStyle name="_31-07_PE_M-Orçamento_07-12-07 12 10 2" xfId="4221"/>
    <cellStyle name="_31-07_PE_M-Orçamento_07-12-07 12 10 3" xfId="9815"/>
    <cellStyle name="_31-07_PE_M-Orçamento_07-12-07 12 10 4" xfId="13067"/>
    <cellStyle name="_31-07_PE_M-Orçamento_07-12-07 12 10 5" xfId="16319"/>
    <cellStyle name="_31-07_PE_M-Orçamento_07-12-07 12 10 6" xfId="19571"/>
    <cellStyle name="_31-07_PE_M-Orçamento_07-12-07 12 10 7" xfId="22814"/>
    <cellStyle name="_31-07_PE_M-Orçamento_07-12-07 12 11" xfId="1308"/>
    <cellStyle name="_31-07_PE_M-Orçamento_07-12-07 12 11 2" xfId="4222"/>
    <cellStyle name="_31-07_PE_M-Orçamento_07-12-07 12 11 3" xfId="9816"/>
    <cellStyle name="_31-07_PE_M-Orçamento_07-12-07 12 11 4" xfId="13068"/>
    <cellStyle name="_31-07_PE_M-Orçamento_07-12-07 12 11 5" xfId="16320"/>
    <cellStyle name="_31-07_PE_M-Orçamento_07-12-07 12 11 6" xfId="19572"/>
    <cellStyle name="_31-07_PE_M-Orçamento_07-12-07 12 11 7" xfId="22815"/>
    <cellStyle name="_31-07_PE_M-Orçamento_07-12-07 12 12" xfId="1309"/>
    <cellStyle name="_31-07_PE_M-Orçamento_07-12-07 12 12 2" xfId="4223"/>
    <cellStyle name="_31-07_PE_M-Orçamento_07-12-07 12 12 3" xfId="9817"/>
    <cellStyle name="_31-07_PE_M-Orçamento_07-12-07 12 12 4" xfId="13069"/>
    <cellStyle name="_31-07_PE_M-Orçamento_07-12-07 12 12 5" xfId="16321"/>
    <cellStyle name="_31-07_PE_M-Orçamento_07-12-07 12 12 6" xfId="19573"/>
    <cellStyle name="_31-07_PE_M-Orçamento_07-12-07 12 12 7" xfId="22816"/>
    <cellStyle name="_31-07_PE_M-Orçamento_07-12-07 12 13" xfId="1310"/>
    <cellStyle name="_31-07_PE_M-Orçamento_07-12-07 12 13 2" xfId="4224"/>
    <cellStyle name="_31-07_PE_M-Orçamento_07-12-07 12 13 3" xfId="9818"/>
    <cellStyle name="_31-07_PE_M-Orçamento_07-12-07 12 13 4" xfId="13070"/>
    <cellStyle name="_31-07_PE_M-Orçamento_07-12-07 12 13 5" xfId="16322"/>
    <cellStyle name="_31-07_PE_M-Orçamento_07-12-07 12 13 6" xfId="19574"/>
    <cellStyle name="_31-07_PE_M-Orçamento_07-12-07 12 13 7" xfId="22817"/>
    <cellStyle name="_31-07_PE_M-Orçamento_07-12-07 12 14" xfId="1311"/>
    <cellStyle name="_31-07_PE_M-Orçamento_07-12-07 12 14 2" xfId="4225"/>
    <cellStyle name="_31-07_PE_M-Orçamento_07-12-07 12 14 3" xfId="9819"/>
    <cellStyle name="_31-07_PE_M-Orçamento_07-12-07 12 14 4" xfId="13071"/>
    <cellStyle name="_31-07_PE_M-Orçamento_07-12-07 12 14 5" xfId="16323"/>
    <cellStyle name="_31-07_PE_M-Orçamento_07-12-07 12 14 6" xfId="19575"/>
    <cellStyle name="_31-07_PE_M-Orçamento_07-12-07 12 14 7" xfId="22818"/>
    <cellStyle name="_31-07_PE_M-Orçamento_07-12-07 12 15" xfId="1312"/>
    <cellStyle name="_31-07_PE_M-Orçamento_07-12-07 12 15 2" xfId="4226"/>
    <cellStyle name="_31-07_PE_M-Orçamento_07-12-07 12 15 3" xfId="9820"/>
    <cellStyle name="_31-07_PE_M-Orçamento_07-12-07 12 15 4" xfId="13072"/>
    <cellStyle name="_31-07_PE_M-Orçamento_07-12-07 12 15 5" xfId="16324"/>
    <cellStyle name="_31-07_PE_M-Orçamento_07-12-07 12 15 6" xfId="19576"/>
    <cellStyle name="_31-07_PE_M-Orçamento_07-12-07 12 15 7" xfId="22819"/>
    <cellStyle name="_31-07_PE_M-Orçamento_07-12-07 12 16" xfId="1313"/>
    <cellStyle name="_31-07_PE_M-Orçamento_07-12-07 12 16 2" xfId="4227"/>
    <cellStyle name="_31-07_PE_M-Orçamento_07-12-07 12 16 3" xfId="9821"/>
    <cellStyle name="_31-07_PE_M-Orçamento_07-12-07 12 16 4" xfId="13073"/>
    <cellStyle name="_31-07_PE_M-Orçamento_07-12-07 12 16 5" xfId="16325"/>
    <cellStyle name="_31-07_PE_M-Orçamento_07-12-07 12 16 6" xfId="19577"/>
    <cellStyle name="_31-07_PE_M-Orçamento_07-12-07 12 16 7" xfId="22820"/>
    <cellStyle name="_31-07_PE_M-Orçamento_07-12-07 12 17" xfId="1314"/>
    <cellStyle name="_31-07_PE_M-Orçamento_07-12-07 12 17 2" xfId="4228"/>
    <cellStyle name="_31-07_PE_M-Orçamento_07-12-07 12 17 3" xfId="9822"/>
    <cellStyle name="_31-07_PE_M-Orçamento_07-12-07 12 17 4" xfId="13074"/>
    <cellStyle name="_31-07_PE_M-Orçamento_07-12-07 12 17 5" xfId="16326"/>
    <cellStyle name="_31-07_PE_M-Orçamento_07-12-07 12 17 6" xfId="19578"/>
    <cellStyle name="_31-07_PE_M-Orçamento_07-12-07 12 17 7" xfId="22821"/>
    <cellStyle name="_31-07_PE_M-Orçamento_07-12-07 12 18" xfId="1315"/>
    <cellStyle name="_31-07_PE_M-Orçamento_07-12-07 12 18 2" xfId="4229"/>
    <cellStyle name="_31-07_PE_M-Orçamento_07-12-07 12 18 3" xfId="9823"/>
    <cellStyle name="_31-07_PE_M-Orçamento_07-12-07 12 18 4" xfId="13075"/>
    <cellStyle name="_31-07_PE_M-Orçamento_07-12-07 12 18 5" xfId="16327"/>
    <cellStyle name="_31-07_PE_M-Orçamento_07-12-07 12 18 6" xfId="19579"/>
    <cellStyle name="_31-07_PE_M-Orçamento_07-12-07 12 18 7" xfId="22822"/>
    <cellStyle name="_31-07_PE_M-Orçamento_07-12-07 12 19" xfId="1316"/>
    <cellStyle name="_31-07_PE_M-Orçamento_07-12-07 12 19 2" xfId="4230"/>
    <cellStyle name="_31-07_PE_M-Orçamento_07-12-07 12 19 3" xfId="9824"/>
    <cellStyle name="_31-07_PE_M-Orçamento_07-12-07 12 19 4" xfId="13076"/>
    <cellStyle name="_31-07_PE_M-Orçamento_07-12-07 12 19 5" xfId="16328"/>
    <cellStyle name="_31-07_PE_M-Orçamento_07-12-07 12 19 6" xfId="19580"/>
    <cellStyle name="_31-07_PE_M-Orçamento_07-12-07 12 19 7" xfId="22823"/>
    <cellStyle name="_31-07_PE_M-Orçamento_07-12-07 12 2" xfId="1317"/>
    <cellStyle name="_31-07_PE_M-Orçamento_07-12-07 12 2 2" xfId="4231"/>
    <cellStyle name="_31-07_PE_M-Orçamento_07-12-07 12 2 3" xfId="9825"/>
    <cellStyle name="_31-07_PE_M-Orçamento_07-12-07 12 2 4" xfId="13077"/>
    <cellStyle name="_31-07_PE_M-Orçamento_07-12-07 12 2 5" xfId="16329"/>
    <cellStyle name="_31-07_PE_M-Orçamento_07-12-07 12 2 6" xfId="19581"/>
    <cellStyle name="_31-07_PE_M-Orçamento_07-12-07 12 2 7" xfId="22824"/>
    <cellStyle name="_31-07_PE_M-Orçamento_07-12-07 12 20" xfId="1318"/>
    <cellStyle name="_31-07_PE_M-Orçamento_07-12-07 12 20 2" xfId="4232"/>
    <cellStyle name="_31-07_PE_M-Orçamento_07-12-07 12 20 3" xfId="9826"/>
    <cellStyle name="_31-07_PE_M-Orçamento_07-12-07 12 20 4" xfId="13078"/>
    <cellStyle name="_31-07_PE_M-Orçamento_07-12-07 12 20 5" xfId="16330"/>
    <cellStyle name="_31-07_PE_M-Orçamento_07-12-07 12 20 6" xfId="19582"/>
    <cellStyle name="_31-07_PE_M-Orçamento_07-12-07 12 20 7" xfId="22825"/>
    <cellStyle name="_31-07_PE_M-Orçamento_07-12-07 12 21" xfId="1319"/>
    <cellStyle name="_31-07_PE_M-Orçamento_07-12-07 12 21 2" xfId="4233"/>
    <cellStyle name="_31-07_PE_M-Orçamento_07-12-07 12 21 3" xfId="9827"/>
    <cellStyle name="_31-07_PE_M-Orçamento_07-12-07 12 21 4" xfId="13079"/>
    <cellStyle name="_31-07_PE_M-Orçamento_07-12-07 12 21 5" xfId="16331"/>
    <cellStyle name="_31-07_PE_M-Orçamento_07-12-07 12 21 6" xfId="19583"/>
    <cellStyle name="_31-07_PE_M-Orçamento_07-12-07 12 21 7" xfId="22826"/>
    <cellStyle name="_31-07_PE_M-Orçamento_07-12-07 12 22" xfId="1320"/>
    <cellStyle name="_31-07_PE_M-Orçamento_07-12-07 12 22 2" xfId="4234"/>
    <cellStyle name="_31-07_PE_M-Orçamento_07-12-07 12 22 3" xfId="9828"/>
    <cellStyle name="_31-07_PE_M-Orçamento_07-12-07 12 22 4" xfId="13080"/>
    <cellStyle name="_31-07_PE_M-Orçamento_07-12-07 12 22 5" xfId="16332"/>
    <cellStyle name="_31-07_PE_M-Orçamento_07-12-07 12 22 6" xfId="19584"/>
    <cellStyle name="_31-07_PE_M-Orçamento_07-12-07 12 22 7" xfId="22827"/>
    <cellStyle name="_31-07_PE_M-Orçamento_07-12-07 12 23" xfId="1321"/>
    <cellStyle name="_31-07_PE_M-Orçamento_07-12-07 12 23 2" xfId="4235"/>
    <cellStyle name="_31-07_PE_M-Orçamento_07-12-07 12 23 3" xfId="9829"/>
    <cellStyle name="_31-07_PE_M-Orçamento_07-12-07 12 23 4" xfId="13081"/>
    <cellStyle name="_31-07_PE_M-Orçamento_07-12-07 12 23 5" xfId="16333"/>
    <cellStyle name="_31-07_PE_M-Orçamento_07-12-07 12 23 6" xfId="19585"/>
    <cellStyle name="_31-07_PE_M-Orçamento_07-12-07 12 23 7" xfId="22828"/>
    <cellStyle name="_31-07_PE_M-Orçamento_07-12-07 12 24" xfId="1322"/>
    <cellStyle name="_31-07_PE_M-Orçamento_07-12-07 12 24 2" xfId="4236"/>
    <cellStyle name="_31-07_PE_M-Orçamento_07-12-07 12 24 3" xfId="9830"/>
    <cellStyle name="_31-07_PE_M-Orçamento_07-12-07 12 24 4" xfId="13082"/>
    <cellStyle name="_31-07_PE_M-Orçamento_07-12-07 12 24 5" xfId="16334"/>
    <cellStyle name="_31-07_PE_M-Orçamento_07-12-07 12 24 6" xfId="19586"/>
    <cellStyle name="_31-07_PE_M-Orçamento_07-12-07 12 24 7" xfId="22829"/>
    <cellStyle name="_31-07_PE_M-Orçamento_07-12-07 12 25" xfId="3069"/>
    <cellStyle name="_31-07_PE_M-Orçamento_07-12-07 12 26" xfId="9814"/>
    <cellStyle name="_31-07_PE_M-Orçamento_07-12-07 12 27" xfId="13066"/>
    <cellStyle name="_31-07_PE_M-Orçamento_07-12-07 12 28" xfId="16318"/>
    <cellStyle name="_31-07_PE_M-Orçamento_07-12-07 12 29" xfId="19570"/>
    <cellStyle name="_31-07_PE_M-Orçamento_07-12-07 12 3" xfId="1323"/>
    <cellStyle name="_31-07_PE_M-Orçamento_07-12-07 12 3 2" xfId="4237"/>
    <cellStyle name="_31-07_PE_M-Orçamento_07-12-07 12 3 3" xfId="9831"/>
    <cellStyle name="_31-07_PE_M-Orçamento_07-12-07 12 3 4" xfId="13083"/>
    <cellStyle name="_31-07_PE_M-Orçamento_07-12-07 12 3 5" xfId="16335"/>
    <cellStyle name="_31-07_PE_M-Orçamento_07-12-07 12 3 6" xfId="19587"/>
    <cellStyle name="_31-07_PE_M-Orçamento_07-12-07 12 3 7" xfId="22830"/>
    <cellStyle name="_31-07_PE_M-Orçamento_07-12-07 12 30" xfId="22813"/>
    <cellStyle name="_31-07_PE_M-Orçamento_07-12-07 12 4" xfId="1324"/>
    <cellStyle name="_31-07_PE_M-Orçamento_07-12-07 12 4 2" xfId="4238"/>
    <cellStyle name="_31-07_PE_M-Orçamento_07-12-07 12 4 3" xfId="9832"/>
    <cellStyle name="_31-07_PE_M-Orçamento_07-12-07 12 4 4" xfId="13084"/>
    <cellStyle name="_31-07_PE_M-Orçamento_07-12-07 12 4 5" xfId="16336"/>
    <cellStyle name="_31-07_PE_M-Orçamento_07-12-07 12 4 6" xfId="19588"/>
    <cellStyle name="_31-07_PE_M-Orçamento_07-12-07 12 4 7" xfId="22831"/>
    <cellStyle name="_31-07_PE_M-Orçamento_07-12-07 12 5" xfId="1325"/>
    <cellStyle name="_31-07_PE_M-Orçamento_07-12-07 12 5 2" xfId="4239"/>
    <cellStyle name="_31-07_PE_M-Orçamento_07-12-07 12 5 3" xfId="9833"/>
    <cellStyle name="_31-07_PE_M-Orçamento_07-12-07 12 5 4" xfId="13085"/>
    <cellStyle name="_31-07_PE_M-Orçamento_07-12-07 12 5 5" xfId="16337"/>
    <cellStyle name="_31-07_PE_M-Orçamento_07-12-07 12 5 6" xfId="19589"/>
    <cellStyle name="_31-07_PE_M-Orçamento_07-12-07 12 5 7" xfId="22832"/>
    <cellStyle name="_31-07_PE_M-Orçamento_07-12-07 12 6" xfId="1326"/>
    <cellStyle name="_31-07_PE_M-Orçamento_07-12-07 12 6 2" xfId="4240"/>
    <cellStyle name="_31-07_PE_M-Orçamento_07-12-07 12 6 3" xfId="9834"/>
    <cellStyle name="_31-07_PE_M-Orçamento_07-12-07 12 6 4" xfId="13086"/>
    <cellStyle name="_31-07_PE_M-Orçamento_07-12-07 12 6 5" xfId="16338"/>
    <cellStyle name="_31-07_PE_M-Orçamento_07-12-07 12 6 6" xfId="19590"/>
    <cellStyle name="_31-07_PE_M-Orçamento_07-12-07 12 6 7" xfId="22833"/>
    <cellStyle name="_31-07_PE_M-Orçamento_07-12-07 12 7" xfId="1327"/>
    <cellStyle name="_31-07_PE_M-Orçamento_07-12-07 12 7 2" xfId="4241"/>
    <cellStyle name="_31-07_PE_M-Orçamento_07-12-07 12 7 3" xfId="9835"/>
    <cellStyle name="_31-07_PE_M-Orçamento_07-12-07 12 7 4" xfId="13087"/>
    <cellStyle name="_31-07_PE_M-Orçamento_07-12-07 12 7 5" xfId="16339"/>
    <cellStyle name="_31-07_PE_M-Orçamento_07-12-07 12 7 6" xfId="19591"/>
    <cellStyle name="_31-07_PE_M-Orçamento_07-12-07 12 7 7" xfId="22834"/>
    <cellStyle name="_31-07_PE_M-Orçamento_07-12-07 12 8" xfId="1328"/>
    <cellStyle name="_31-07_PE_M-Orçamento_07-12-07 12 8 2" xfId="4242"/>
    <cellStyle name="_31-07_PE_M-Orçamento_07-12-07 12 8 3" xfId="9836"/>
    <cellStyle name="_31-07_PE_M-Orçamento_07-12-07 12 8 4" xfId="13088"/>
    <cellStyle name="_31-07_PE_M-Orçamento_07-12-07 12 8 5" xfId="16340"/>
    <cellStyle name="_31-07_PE_M-Orçamento_07-12-07 12 8 6" xfId="19592"/>
    <cellStyle name="_31-07_PE_M-Orçamento_07-12-07 12 8 7" xfId="22835"/>
    <cellStyle name="_31-07_PE_M-Orçamento_07-12-07 12 9" xfId="1329"/>
    <cellStyle name="_31-07_PE_M-Orçamento_07-12-07 12 9 2" xfId="4243"/>
    <cellStyle name="_31-07_PE_M-Orçamento_07-12-07 12 9 3" xfId="9837"/>
    <cellStyle name="_31-07_PE_M-Orçamento_07-12-07 12 9 4" xfId="13089"/>
    <cellStyle name="_31-07_PE_M-Orçamento_07-12-07 12 9 5" xfId="16341"/>
    <cellStyle name="_31-07_PE_M-Orçamento_07-12-07 12 9 6" xfId="19593"/>
    <cellStyle name="_31-07_PE_M-Orçamento_07-12-07 12 9 7" xfId="22836"/>
    <cellStyle name="_31-07_PE_M-Orçamento_07-12-07 12_16-09_PE_V2_ARQ_M-O_28-01-11" xfId="6311"/>
    <cellStyle name="_31-07_PE_M-Orçamento_07-12-07 12_ARTICULADO" xfId="6057"/>
    <cellStyle name="_31-07_PE_M-Orçamento_07-12-07 12_ARTICULADO 2" xfId="9838"/>
    <cellStyle name="_31-07_PE_M-Orçamento_07-12-07 12_ARTICULADO 3" xfId="13090"/>
    <cellStyle name="_31-07_PE_M-Orçamento_07-12-07 12_ARTICULADO 4" xfId="16342"/>
    <cellStyle name="_31-07_PE_M-Orçamento_07-12-07 12_ARTICULADO 5" xfId="19594"/>
    <cellStyle name="_31-07_PE_M-Orçamento_07-12-07 12_ARTICULADO 6" xfId="22837"/>
    <cellStyle name="_31-07_PE_M-Orçamento_07-12-07 13" xfId="98"/>
    <cellStyle name="_31-07_PE_M-Orçamento_07-12-07 13 10" xfId="1330"/>
    <cellStyle name="_31-07_PE_M-Orçamento_07-12-07 13 10 2" xfId="4244"/>
    <cellStyle name="_31-07_PE_M-Orçamento_07-12-07 13 10 3" xfId="9840"/>
    <cellStyle name="_31-07_PE_M-Orçamento_07-12-07 13 10 4" xfId="13092"/>
    <cellStyle name="_31-07_PE_M-Orçamento_07-12-07 13 10 5" xfId="16344"/>
    <cellStyle name="_31-07_PE_M-Orçamento_07-12-07 13 10 6" xfId="19596"/>
    <cellStyle name="_31-07_PE_M-Orçamento_07-12-07 13 10 7" xfId="22839"/>
    <cellStyle name="_31-07_PE_M-Orçamento_07-12-07 13 11" xfId="1331"/>
    <cellStyle name="_31-07_PE_M-Orçamento_07-12-07 13 11 2" xfId="4245"/>
    <cellStyle name="_31-07_PE_M-Orçamento_07-12-07 13 11 3" xfId="9841"/>
    <cellStyle name="_31-07_PE_M-Orçamento_07-12-07 13 11 4" xfId="13093"/>
    <cellStyle name="_31-07_PE_M-Orçamento_07-12-07 13 11 5" xfId="16345"/>
    <cellStyle name="_31-07_PE_M-Orçamento_07-12-07 13 11 6" xfId="19597"/>
    <cellStyle name="_31-07_PE_M-Orçamento_07-12-07 13 11 7" xfId="22840"/>
    <cellStyle name="_31-07_PE_M-Orçamento_07-12-07 13 12" xfId="1332"/>
    <cellStyle name="_31-07_PE_M-Orçamento_07-12-07 13 12 2" xfId="4246"/>
    <cellStyle name="_31-07_PE_M-Orçamento_07-12-07 13 12 3" xfId="9842"/>
    <cellStyle name="_31-07_PE_M-Orçamento_07-12-07 13 12 4" xfId="13094"/>
    <cellStyle name="_31-07_PE_M-Orçamento_07-12-07 13 12 5" xfId="16346"/>
    <cellStyle name="_31-07_PE_M-Orçamento_07-12-07 13 12 6" xfId="19598"/>
    <cellStyle name="_31-07_PE_M-Orçamento_07-12-07 13 12 7" xfId="22841"/>
    <cellStyle name="_31-07_PE_M-Orçamento_07-12-07 13 13" xfId="1333"/>
    <cellStyle name="_31-07_PE_M-Orçamento_07-12-07 13 13 2" xfId="4247"/>
    <cellStyle name="_31-07_PE_M-Orçamento_07-12-07 13 13 3" xfId="9843"/>
    <cellStyle name="_31-07_PE_M-Orçamento_07-12-07 13 13 4" xfId="13095"/>
    <cellStyle name="_31-07_PE_M-Orçamento_07-12-07 13 13 5" xfId="16347"/>
    <cellStyle name="_31-07_PE_M-Orçamento_07-12-07 13 13 6" xfId="19599"/>
    <cellStyle name="_31-07_PE_M-Orçamento_07-12-07 13 13 7" xfId="22842"/>
    <cellStyle name="_31-07_PE_M-Orçamento_07-12-07 13 14" xfId="1334"/>
    <cellStyle name="_31-07_PE_M-Orçamento_07-12-07 13 14 2" xfId="4248"/>
    <cellStyle name="_31-07_PE_M-Orçamento_07-12-07 13 14 3" xfId="9844"/>
    <cellStyle name="_31-07_PE_M-Orçamento_07-12-07 13 14 4" xfId="13096"/>
    <cellStyle name="_31-07_PE_M-Orçamento_07-12-07 13 14 5" xfId="16348"/>
    <cellStyle name="_31-07_PE_M-Orçamento_07-12-07 13 14 6" xfId="19600"/>
    <cellStyle name="_31-07_PE_M-Orçamento_07-12-07 13 14 7" xfId="22843"/>
    <cellStyle name="_31-07_PE_M-Orçamento_07-12-07 13 15" xfId="1335"/>
    <cellStyle name="_31-07_PE_M-Orçamento_07-12-07 13 15 2" xfId="4249"/>
    <cellStyle name="_31-07_PE_M-Orçamento_07-12-07 13 15 3" xfId="9845"/>
    <cellStyle name="_31-07_PE_M-Orçamento_07-12-07 13 15 4" xfId="13097"/>
    <cellStyle name="_31-07_PE_M-Orçamento_07-12-07 13 15 5" xfId="16349"/>
    <cellStyle name="_31-07_PE_M-Orçamento_07-12-07 13 15 6" xfId="19601"/>
    <cellStyle name="_31-07_PE_M-Orçamento_07-12-07 13 15 7" xfId="22844"/>
    <cellStyle name="_31-07_PE_M-Orçamento_07-12-07 13 16" xfId="1336"/>
    <cellStyle name="_31-07_PE_M-Orçamento_07-12-07 13 16 2" xfId="4250"/>
    <cellStyle name="_31-07_PE_M-Orçamento_07-12-07 13 16 3" xfId="9846"/>
    <cellStyle name="_31-07_PE_M-Orçamento_07-12-07 13 16 4" xfId="13098"/>
    <cellStyle name="_31-07_PE_M-Orçamento_07-12-07 13 16 5" xfId="16350"/>
    <cellStyle name="_31-07_PE_M-Orçamento_07-12-07 13 16 6" xfId="19602"/>
    <cellStyle name="_31-07_PE_M-Orçamento_07-12-07 13 16 7" xfId="22845"/>
    <cellStyle name="_31-07_PE_M-Orçamento_07-12-07 13 17" xfId="1337"/>
    <cellStyle name="_31-07_PE_M-Orçamento_07-12-07 13 17 2" xfId="4251"/>
    <cellStyle name="_31-07_PE_M-Orçamento_07-12-07 13 17 3" xfId="9847"/>
    <cellStyle name="_31-07_PE_M-Orçamento_07-12-07 13 17 4" xfId="13099"/>
    <cellStyle name="_31-07_PE_M-Orçamento_07-12-07 13 17 5" xfId="16351"/>
    <cellStyle name="_31-07_PE_M-Orçamento_07-12-07 13 17 6" xfId="19603"/>
    <cellStyle name="_31-07_PE_M-Orçamento_07-12-07 13 17 7" xfId="22846"/>
    <cellStyle name="_31-07_PE_M-Orçamento_07-12-07 13 18" xfId="1338"/>
    <cellStyle name="_31-07_PE_M-Orçamento_07-12-07 13 18 2" xfId="4252"/>
    <cellStyle name="_31-07_PE_M-Orçamento_07-12-07 13 18 3" xfId="9848"/>
    <cellStyle name="_31-07_PE_M-Orçamento_07-12-07 13 18 4" xfId="13100"/>
    <cellStyle name="_31-07_PE_M-Orçamento_07-12-07 13 18 5" xfId="16352"/>
    <cellStyle name="_31-07_PE_M-Orçamento_07-12-07 13 18 6" xfId="19604"/>
    <cellStyle name="_31-07_PE_M-Orçamento_07-12-07 13 18 7" xfId="22847"/>
    <cellStyle name="_31-07_PE_M-Orçamento_07-12-07 13 19" xfId="1339"/>
    <cellStyle name="_31-07_PE_M-Orçamento_07-12-07 13 19 2" xfId="4253"/>
    <cellStyle name="_31-07_PE_M-Orçamento_07-12-07 13 19 3" xfId="9849"/>
    <cellStyle name="_31-07_PE_M-Orçamento_07-12-07 13 19 4" xfId="13101"/>
    <cellStyle name="_31-07_PE_M-Orçamento_07-12-07 13 19 5" xfId="16353"/>
    <cellStyle name="_31-07_PE_M-Orçamento_07-12-07 13 19 6" xfId="19605"/>
    <cellStyle name="_31-07_PE_M-Orçamento_07-12-07 13 19 7" xfId="22848"/>
    <cellStyle name="_31-07_PE_M-Orçamento_07-12-07 13 2" xfId="1340"/>
    <cellStyle name="_31-07_PE_M-Orçamento_07-12-07 13 2 2" xfId="4254"/>
    <cellStyle name="_31-07_PE_M-Orçamento_07-12-07 13 2 3" xfId="9850"/>
    <cellStyle name="_31-07_PE_M-Orçamento_07-12-07 13 2 4" xfId="13102"/>
    <cellStyle name="_31-07_PE_M-Orçamento_07-12-07 13 2 5" xfId="16354"/>
    <cellStyle name="_31-07_PE_M-Orçamento_07-12-07 13 2 6" xfId="19606"/>
    <cellStyle name="_31-07_PE_M-Orçamento_07-12-07 13 2 7" xfId="22849"/>
    <cellStyle name="_31-07_PE_M-Orçamento_07-12-07 13 20" xfId="1341"/>
    <cellStyle name="_31-07_PE_M-Orçamento_07-12-07 13 20 2" xfId="4255"/>
    <cellStyle name="_31-07_PE_M-Orçamento_07-12-07 13 20 3" xfId="9851"/>
    <cellStyle name="_31-07_PE_M-Orçamento_07-12-07 13 20 4" xfId="13103"/>
    <cellStyle name="_31-07_PE_M-Orçamento_07-12-07 13 20 5" xfId="16355"/>
    <cellStyle name="_31-07_PE_M-Orçamento_07-12-07 13 20 6" xfId="19607"/>
    <cellStyle name="_31-07_PE_M-Orçamento_07-12-07 13 20 7" xfId="22850"/>
    <cellStyle name="_31-07_PE_M-Orçamento_07-12-07 13 21" xfId="1342"/>
    <cellStyle name="_31-07_PE_M-Orçamento_07-12-07 13 21 2" xfId="4256"/>
    <cellStyle name="_31-07_PE_M-Orçamento_07-12-07 13 21 3" xfId="9852"/>
    <cellStyle name="_31-07_PE_M-Orçamento_07-12-07 13 21 4" xfId="13104"/>
    <cellStyle name="_31-07_PE_M-Orçamento_07-12-07 13 21 5" xfId="16356"/>
    <cellStyle name="_31-07_PE_M-Orçamento_07-12-07 13 21 6" xfId="19608"/>
    <cellStyle name="_31-07_PE_M-Orçamento_07-12-07 13 21 7" xfId="22851"/>
    <cellStyle name="_31-07_PE_M-Orçamento_07-12-07 13 22" xfId="1343"/>
    <cellStyle name="_31-07_PE_M-Orçamento_07-12-07 13 22 2" xfId="4257"/>
    <cellStyle name="_31-07_PE_M-Orçamento_07-12-07 13 22 3" xfId="9853"/>
    <cellStyle name="_31-07_PE_M-Orçamento_07-12-07 13 22 4" xfId="13105"/>
    <cellStyle name="_31-07_PE_M-Orçamento_07-12-07 13 22 5" xfId="16357"/>
    <cellStyle name="_31-07_PE_M-Orçamento_07-12-07 13 22 6" xfId="19609"/>
    <cellStyle name="_31-07_PE_M-Orçamento_07-12-07 13 22 7" xfId="22852"/>
    <cellStyle name="_31-07_PE_M-Orçamento_07-12-07 13 23" xfId="1344"/>
    <cellStyle name="_31-07_PE_M-Orçamento_07-12-07 13 23 2" xfId="4258"/>
    <cellStyle name="_31-07_PE_M-Orçamento_07-12-07 13 23 3" xfId="9854"/>
    <cellStyle name="_31-07_PE_M-Orçamento_07-12-07 13 23 4" xfId="13106"/>
    <cellStyle name="_31-07_PE_M-Orçamento_07-12-07 13 23 5" xfId="16358"/>
    <cellStyle name="_31-07_PE_M-Orçamento_07-12-07 13 23 6" xfId="19610"/>
    <cellStyle name="_31-07_PE_M-Orçamento_07-12-07 13 23 7" xfId="22853"/>
    <cellStyle name="_31-07_PE_M-Orçamento_07-12-07 13 24" xfId="1345"/>
    <cellStyle name="_31-07_PE_M-Orçamento_07-12-07 13 24 2" xfId="4259"/>
    <cellStyle name="_31-07_PE_M-Orçamento_07-12-07 13 24 3" xfId="9855"/>
    <cellStyle name="_31-07_PE_M-Orçamento_07-12-07 13 24 4" xfId="13107"/>
    <cellStyle name="_31-07_PE_M-Orçamento_07-12-07 13 24 5" xfId="16359"/>
    <cellStyle name="_31-07_PE_M-Orçamento_07-12-07 13 24 6" xfId="19611"/>
    <cellStyle name="_31-07_PE_M-Orçamento_07-12-07 13 24 7" xfId="22854"/>
    <cellStyle name="_31-07_PE_M-Orçamento_07-12-07 13 25" xfId="3070"/>
    <cellStyle name="_31-07_PE_M-Orçamento_07-12-07 13 26" xfId="9839"/>
    <cellStyle name="_31-07_PE_M-Orçamento_07-12-07 13 27" xfId="13091"/>
    <cellStyle name="_31-07_PE_M-Orçamento_07-12-07 13 28" xfId="16343"/>
    <cellStyle name="_31-07_PE_M-Orçamento_07-12-07 13 29" xfId="19595"/>
    <cellStyle name="_31-07_PE_M-Orçamento_07-12-07 13 3" xfId="1346"/>
    <cellStyle name="_31-07_PE_M-Orçamento_07-12-07 13 3 2" xfId="4260"/>
    <cellStyle name="_31-07_PE_M-Orçamento_07-12-07 13 3 3" xfId="9856"/>
    <cellStyle name="_31-07_PE_M-Orçamento_07-12-07 13 3 4" xfId="13108"/>
    <cellStyle name="_31-07_PE_M-Orçamento_07-12-07 13 3 5" xfId="16360"/>
    <cellStyle name="_31-07_PE_M-Orçamento_07-12-07 13 3 6" xfId="19612"/>
    <cellStyle name="_31-07_PE_M-Orçamento_07-12-07 13 3 7" xfId="22855"/>
    <cellStyle name="_31-07_PE_M-Orçamento_07-12-07 13 30" xfId="22838"/>
    <cellStyle name="_31-07_PE_M-Orçamento_07-12-07 13 4" xfId="1347"/>
    <cellStyle name="_31-07_PE_M-Orçamento_07-12-07 13 4 2" xfId="4261"/>
    <cellStyle name="_31-07_PE_M-Orçamento_07-12-07 13 4 3" xfId="9857"/>
    <cellStyle name="_31-07_PE_M-Orçamento_07-12-07 13 4 4" xfId="13109"/>
    <cellStyle name="_31-07_PE_M-Orçamento_07-12-07 13 4 5" xfId="16361"/>
    <cellStyle name="_31-07_PE_M-Orçamento_07-12-07 13 4 6" xfId="19613"/>
    <cellStyle name="_31-07_PE_M-Orçamento_07-12-07 13 4 7" xfId="22856"/>
    <cellStyle name="_31-07_PE_M-Orçamento_07-12-07 13 5" xfId="1348"/>
    <cellStyle name="_31-07_PE_M-Orçamento_07-12-07 13 5 2" xfId="4262"/>
    <cellStyle name="_31-07_PE_M-Orçamento_07-12-07 13 5 3" xfId="9858"/>
    <cellStyle name="_31-07_PE_M-Orçamento_07-12-07 13 5 4" xfId="13110"/>
    <cellStyle name="_31-07_PE_M-Orçamento_07-12-07 13 5 5" xfId="16362"/>
    <cellStyle name="_31-07_PE_M-Orçamento_07-12-07 13 5 6" xfId="19614"/>
    <cellStyle name="_31-07_PE_M-Orçamento_07-12-07 13 5 7" xfId="22857"/>
    <cellStyle name="_31-07_PE_M-Orçamento_07-12-07 13 6" xfId="1349"/>
    <cellStyle name="_31-07_PE_M-Orçamento_07-12-07 13 6 2" xfId="4263"/>
    <cellStyle name="_31-07_PE_M-Orçamento_07-12-07 13 6 3" xfId="9859"/>
    <cellStyle name="_31-07_PE_M-Orçamento_07-12-07 13 6 4" xfId="13111"/>
    <cellStyle name="_31-07_PE_M-Orçamento_07-12-07 13 6 5" xfId="16363"/>
    <cellStyle name="_31-07_PE_M-Orçamento_07-12-07 13 6 6" xfId="19615"/>
    <cellStyle name="_31-07_PE_M-Orçamento_07-12-07 13 6 7" xfId="22858"/>
    <cellStyle name="_31-07_PE_M-Orçamento_07-12-07 13 7" xfId="1350"/>
    <cellStyle name="_31-07_PE_M-Orçamento_07-12-07 13 7 2" xfId="4264"/>
    <cellStyle name="_31-07_PE_M-Orçamento_07-12-07 13 7 3" xfId="9860"/>
    <cellStyle name="_31-07_PE_M-Orçamento_07-12-07 13 7 4" xfId="13112"/>
    <cellStyle name="_31-07_PE_M-Orçamento_07-12-07 13 7 5" xfId="16364"/>
    <cellStyle name="_31-07_PE_M-Orçamento_07-12-07 13 7 6" xfId="19616"/>
    <cellStyle name="_31-07_PE_M-Orçamento_07-12-07 13 7 7" xfId="22859"/>
    <cellStyle name="_31-07_PE_M-Orçamento_07-12-07 13 8" xfId="1351"/>
    <cellStyle name="_31-07_PE_M-Orçamento_07-12-07 13 8 2" xfId="4265"/>
    <cellStyle name="_31-07_PE_M-Orçamento_07-12-07 13 8 3" xfId="9861"/>
    <cellStyle name="_31-07_PE_M-Orçamento_07-12-07 13 8 4" xfId="13113"/>
    <cellStyle name="_31-07_PE_M-Orçamento_07-12-07 13 8 5" xfId="16365"/>
    <cellStyle name="_31-07_PE_M-Orçamento_07-12-07 13 8 6" xfId="19617"/>
    <cellStyle name="_31-07_PE_M-Orçamento_07-12-07 13 8 7" xfId="22860"/>
    <cellStyle name="_31-07_PE_M-Orçamento_07-12-07 13 9" xfId="1352"/>
    <cellStyle name="_31-07_PE_M-Orçamento_07-12-07 13 9 2" xfId="4266"/>
    <cellStyle name="_31-07_PE_M-Orçamento_07-12-07 13 9 3" xfId="9862"/>
    <cellStyle name="_31-07_PE_M-Orçamento_07-12-07 13 9 4" xfId="13114"/>
    <cellStyle name="_31-07_PE_M-Orçamento_07-12-07 13 9 5" xfId="16366"/>
    <cellStyle name="_31-07_PE_M-Orçamento_07-12-07 13 9 6" xfId="19618"/>
    <cellStyle name="_31-07_PE_M-Orçamento_07-12-07 13 9 7" xfId="22861"/>
    <cellStyle name="_31-07_PE_M-Orçamento_07-12-07 13_16-09_PE_V2_ARQ_M-O_28-01-11" xfId="6312"/>
    <cellStyle name="_31-07_PE_M-Orçamento_07-12-07 13_ARTICULADO" xfId="6058"/>
    <cellStyle name="_31-07_PE_M-Orçamento_07-12-07 13_ARTICULADO 2" xfId="9863"/>
    <cellStyle name="_31-07_PE_M-Orçamento_07-12-07 13_ARTICULADO 3" xfId="13115"/>
    <cellStyle name="_31-07_PE_M-Orçamento_07-12-07 13_ARTICULADO 4" xfId="16367"/>
    <cellStyle name="_31-07_PE_M-Orçamento_07-12-07 13_ARTICULADO 5" xfId="19619"/>
    <cellStyle name="_31-07_PE_M-Orçamento_07-12-07 13_ARTICULADO 6" xfId="22862"/>
    <cellStyle name="_31-07_PE_M-Orçamento_07-12-07 14" xfId="99"/>
    <cellStyle name="_31-07_PE_M-Orçamento_07-12-07 14 2" xfId="3071"/>
    <cellStyle name="_31-07_PE_M-Orçamento_07-12-07 14 3" xfId="9864"/>
    <cellStyle name="_31-07_PE_M-Orçamento_07-12-07 14 4" xfId="13116"/>
    <cellStyle name="_31-07_PE_M-Orçamento_07-12-07 14 5" xfId="16368"/>
    <cellStyle name="_31-07_PE_M-Orçamento_07-12-07 14 6" xfId="19620"/>
    <cellStyle name="_31-07_PE_M-Orçamento_07-12-07 14 7" xfId="22863"/>
    <cellStyle name="_31-07_PE_M-Orçamento_07-12-07 14_16-09_PE_V2_ARQ_M-O_28-01-11" xfId="6313"/>
    <cellStyle name="_31-07_PE_M-Orçamento_07-12-07 14_ARTICULADO" xfId="6059"/>
    <cellStyle name="_31-07_PE_M-Orçamento_07-12-07 14_ARTICULADO 2" xfId="9865"/>
    <cellStyle name="_31-07_PE_M-Orçamento_07-12-07 14_ARTICULADO 3" xfId="13117"/>
    <cellStyle name="_31-07_PE_M-Orçamento_07-12-07 14_ARTICULADO 4" xfId="16369"/>
    <cellStyle name="_31-07_PE_M-Orçamento_07-12-07 14_ARTICULADO 5" xfId="19621"/>
    <cellStyle name="_31-07_PE_M-Orçamento_07-12-07 14_ARTICULADO 6" xfId="22864"/>
    <cellStyle name="_31-07_PE_M-Orçamento_07-12-07 15" xfId="100"/>
    <cellStyle name="_31-07_PE_M-Orçamento_07-12-07 15 2" xfId="3072"/>
    <cellStyle name="_31-07_PE_M-Orçamento_07-12-07 15 3" xfId="9866"/>
    <cellStyle name="_31-07_PE_M-Orçamento_07-12-07 15 4" xfId="13118"/>
    <cellStyle name="_31-07_PE_M-Orçamento_07-12-07 15 5" xfId="16370"/>
    <cellStyle name="_31-07_PE_M-Orçamento_07-12-07 15 6" xfId="19622"/>
    <cellStyle name="_31-07_PE_M-Orçamento_07-12-07 15 7" xfId="22865"/>
    <cellStyle name="_31-07_PE_M-Orçamento_07-12-07 15_16-09_PE_V2_ARQ_M-O_28-01-11" xfId="6314"/>
    <cellStyle name="_31-07_PE_M-Orçamento_07-12-07 15_ARTICULADO" xfId="6060"/>
    <cellStyle name="_31-07_PE_M-Orçamento_07-12-07 15_ARTICULADO 2" xfId="9867"/>
    <cellStyle name="_31-07_PE_M-Orçamento_07-12-07 15_ARTICULADO 3" xfId="13119"/>
    <cellStyle name="_31-07_PE_M-Orçamento_07-12-07 15_ARTICULADO 4" xfId="16371"/>
    <cellStyle name="_31-07_PE_M-Orçamento_07-12-07 15_ARTICULADO 5" xfId="19623"/>
    <cellStyle name="_31-07_PE_M-Orçamento_07-12-07 15_ARTICULADO 6" xfId="22866"/>
    <cellStyle name="_31-07_PE_M-Orçamento_07-12-07 16" xfId="101"/>
    <cellStyle name="_31-07_PE_M-Orçamento_07-12-07 16 2" xfId="3073"/>
    <cellStyle name="_31-07_PE_M-Orçamento_07-12-07 16 3" xfId="9868"/>
    <cellStyle name="_31-07_PE_M-Orçamento_07-12-07 16 4" xfId="13120"/>
    <cellStyle name="_31-07_PE_M-Orçamento_07-12-07 16 5" xfId="16372"/>
    <cellStyle name="_31-07_PE_M-Orçamento_07-12-07 16 6" xfId="19624"/>
    <cellStyle name="_31-07_PE_M-Orçamento_07-12-07 16 7" xfId="22867"/>
    <cellStyle name="_31-07_PE_M-Orçamento_07-12-07 16_ARTICULADO" xfId="6061"/>
    <cellStyle name="_31-07_PE_M-Orçamento_07-12-07 16_ARTICULADO 2" xfId="9869"/>
    <cellStyle name="_31-07_PE_M-Orçamento_07-12-07 16_ARTICULADO 3" xfId="13121"/>
    <cellStyle name="_31-07_PE_M-Orçamento_07-12-07 16_ARTICULADO 4" xfId="16373"/>
    <cellStyle name="_31-07_PE_M-Orçamento_07-12-07 16_ARTICULADO 5" xfId="19625"/>
    <cellStyle name="_31-07_PE_M-Orçamento_07-12-07 16_ARTICULADO 6" xfId="22868"/>
    <cellStyle name="_31-07_PE_M-Orçamento_07-12-07 17" xfId="102"/>
    <cellStyle name="_31-07_PE_M-Orçamento_07-12-07 17 2" xfId="3074"/>
    <cellStyle name="_31-07_PE_M-Orçamento_07-12-07 17 3" xfId="9870"/>
    <cellStyle name="_31-07_PE_M-Orçamento_07-12-07 17 4" xfId="13122"/>
    <cellStyle name="_31-07_PE_M-Orçamento_07-12-07 17 5" xfId="16374"/>
    <cellStyle name="_31-07_PE_M-Orçamento_07-12-07 17 6" xfId="19626"/>
    <cellStyle name="_31-07_PE_M-Orçamento_07-12-07 17 7" xfId="22869"/>
    <cellStyle name="_31-07_PE_M-Orçamento_07-12-07 17_ARTICULADO" xfId="6062"/>
    <cellStyle name="_31-07_PE_M-Orçamento_07-12-07 17_ARTICULADO 2" xfId="9871"/>
    <cellStyle name="_31-07_PE_M-Orçamento_07-12-07 17_ARTICULADO 3" xfId="13123"/>
    <cellStyle name="_31-07_PE_M-Orçamento_07-12-07 17_ARTICULADO 4" xfId="16375"/>
    <cellStyle name="_31-07_PE_M-Orçamento_07-12-07 17_ARTICULADO 5" xfId="19627"/>
    <cellStyle name="_31-07_PE_M-Orçamento_07-12-07 17_ARTICULADO 6" xfId="22870"/>
    <cellStyle name="_31-07_PE_M-Orçamento_07-12-07 18" xfId="103"/>
    <cellStyle name="_31-07_PE_M-Orçamento_07-12-07 18 2" xfId="3075"/>
    <cellStyle name="_31-07_PE_M-Orçamento_07-12-07 18 3" xfId="9872"/>
    <cellStyle name="_31-07_PE_M-Orçamento_07-12-07 18 4" xfId="13124"/>
    <cellStyle name="_31-07_PE_M-Orçamento_07-12-07 18 5" xfId="16376"/>
    <cellStyle name="_31-07_PE_M-Orçamento_07-12-07 18 6" xfId="19628"/>
    <cellStyle name="_31-07_PE_M-Orçamento_07-12-07 18 7" xfId="22871"/>
    <cellStyle name="_31-07_PE_M-Orçamento_07-12-07 18_ARTICULADO" xfId="6063"/>
    <cellStyle name="_31-07_PE_M-Orçamento_07-12-07 18_ARTICULADO 2" xfId="9873"/>
    <cellStyle name="_31-07_PE_M-Orçamento_07-12-07 18_ARTICULADO 3" xfId="13125"/>
    <cellStyle name="_31-07_PE_M-Orçamento_07-12-07 18_ARTICULADO 4" xfId="16377"/>
    <cellStyle name="_31-07_PE_M-Orçamento_07-12-07 18_ARTICULADO 5" xfId="19629"/>
    <cellStyle name="_31-07_PE_M-Orçamento_07-12-07 18_ARTICULADO 6" xfId="22872"/>
    <cellStyle name="_31-07_PE_M-Orçamento_07-12-07 19" xfId="104"/>
    <cellStyle name="_31-07_PE_M-Orçamento_07-12-07 19 2" xfId="3076"/>
    <cellStyle name="_31-07_PE_M-Orçamento_07-12-07 19 3" xfId="9874"/>
    <cellStyle name="_31-07_PE_M-Orçamento_07-12-07 19 4" xfId="13126"/>
    <cellStyle name="_31-07_PE_M-Orçamento_07-12-07 19 5" xfId="16378"/>
    <cellStyle name="_31-07_PE_M-Orçamento_07-12-07 19 6" xfId="19630"/>
    <cellStyle name="_31-07_PE_M-Orçamento_07-12-07 19 7" xfId="22873"/>
    <cellStyle name="_31-07_PE_M-Orçamento_07-12-07 19_ARTICULADO" xfId="6064"/>
    <cellStyle name="_31-07_PE_M-Orçamento_07-12-07 19_ARTICULADO 2" xfId="9875"/>
    <cellStyle name="_31-07_PE_M-Orçamento_07-12-07 19_ARTICULADO 3" xfId="13127"/>
    <cellStyle name="_31-07_PE_M-Orçamento_07-12-07 19_ARTICULADO 4" xfId="16379"/>
    <cellStyle name="_31-07_PE_M-Orçamento_07-12-07 19_ARTICULADO 5" xfId="19631"/>
    <cellStyle name="_31-07_PE_M-Orçamento_07-12-07 19_ARTICULADO 6" xfId="22874"/>
    <cellStyle name="_31-07_PE_M-Orçamento_07-12-07 2" xfId="105"/>
    <cellStyle name="_31-07_PE_M-Orçamento_07-12-07 2 10" xfId="1353"/>
    <cellStyle name="_31-07_PE_M-Orçamento_07-12-07 2 10 2" xfId="4267"/>
    <cellStyle name="_31-07_PE_M-Orçamento_07-12-07 2 10 3" xfId="9877"/>
    <cellStyle name="_31-07_PE_M-Orçamento_07-12-07 2 10 4" xfId="13129"/>
    <cellStyle name="_31-07_PE_M-Orçamento_07-12-07 2 10 5" xfId="16381"/>
    <cellStyle name="_31-07_PE_M-Orçamento_07-12-07 2 10 6" xfId="19633"/>
    <cellStyle name="_31-07_PE_M-Orçamento_07-12-07 2 10 7" xfId="22876"/>
    <cellStyle name="_31-07_PE_M-Orçamento_07-12-07 2 11" xfId="1354"/>
    <cellStyle name="_31-07_PE_M-Orçamento_07-12-07 2 11 2" xfId="4268"/>
    <cellStyle name="_31-07_PE_M-Orçamento_07-12-07 2 11 3" xfId="9878"/>
    <cellStyle name="_31-07_PE_M-Orçamento_07-12-07 2 11 4" xfId="13130"/>
    <cellStyle name="_31-07_PE_M-Orçamento_07-12-07 2 11 5" xfId="16382"/>
    <cellStyle name="_31-07_PE_M-Orçamento_07-12-07 2 11 6" xfId="19634"/>
    <cellStyle name="_31-07_PE_M-Orçamento_07-12-07 2 11 7" xfId="22877"/>
    <cellStyle name="_31-07_PE_M-Orçamento_07-12-07 2 12" xfId="1355"/>
    <cellStyle name="_31-07_PE_M-Orçamento_07-12-07 2 12 2" xfId="4269"/>
    <cellStyle name="_31-07_PE_M-Orçamento_07-12-07 2 12 3" xfId="9879"/>
    <cellStyle name="_31-07_PE_M-Orçamento_07-12-07 2 12 4" xfId="13131"/>
    <cellStyle name="_31-07_PE_M-Orçamento_07-12-07 2 12 5" xfId="16383"/>
    <cellStyle name="_31-07_PE_M-Orçamento_07-12-07 2 12 6" xfId="19635"/>
    <cellStyle name="_31-07_PE_M-Orçamento_07-12-07 2 12 7" xfId="22878"/>
    <cellStyle name="_31-07_PE_M-Orçamento_07-12-07 2 13" xfId="1356"/>
    <cellStyle name="_31-07_PE_M-Orçamento_07-12-07 2 13 2" xfId="4270"/>
    <cellStyle name="_31-07_PE_M-Orçamento_07-12-07 2 13 3" xfId="9880"/>
    <cellStyle name="_31-07_PE_M-Orçamento_07-12-07 2 13 4" xfId="13132"/>
    <cellStyle name="_31-07_PE_M-Orçamento_07-12-07 2 13 5" xfId="16384"/>
    <cellStyle name="_31-07_PE_M-Orçamento_07-12-07 2 13 6" xfId="19636"/>
    <cellStyle name="_31-07_PE_M-Orçamento_07-12-07 2 13 7" xfId="22879"/>
    <cellStyle name="_31-07_PE_M-Orçamento_07-12-07 2 14" xfId="1357"/>
    <cellStyle name="_31-07_PE_M-Orçamento_07-12-07 2 14 2" xfId="4271"/>
    <cellStyle name="_31-07_PE_M-Orçamento_07-12-07 2 14 3" xfId="9881"/>
    <cellStyle name="_31-07_PE_M-Orçamento_07-12-07 2 14 4" xfId="13133"/>
    <cellStyle name="_31-07_PE_M-Orçamento_07-12-07 2 14 5" xfId="16385"/>
    <cellStyle name="_31-07_PE_M-Orçamento_07-12-07 2 14 6" xfId="19637"/>
    <cellStyle name="_31-07_PE_M-Orçamento_07-12-07 2 14 7" xfId="22880"/>
    <cellStyle name="_31-07_PE_M-Orçamento_07-12-07 2 15" xfId="1358"/>
    <cellStyle name="_31-07_PE_M-Orçamento_07-12-07 2 15 2" xfId="4272"/>
    <cellStyle name="_31-07_PE_M-Orçamento_07-12-07 2 15 3" xfId="9882"/>
    <cellStyle name="_31-07_PE_M-Orçamento_07-12-07 2 15 4" xfId="13134"/>
    <cellStyle name="_31-07_PE_M-Orçamento_07-12-07 2 15 5" xfId="16386"/>
    <cellStyle name="_31-07_PE_M-Orçamento_07-12-07 2 15 6" xfId="19638"/>
    <cellStyle name="_31-07_PE_M-Orçamento_07-12-07 2 15 7" xfId="22881"/>
    <cellStyle name="_31-07_PE_M-Orçamento_07-12-07 2 16" xfId="3077"/>
    <cellStyle name="_31-07_PE_M-Orçamento_07-12-07 2 17" xfId="9876"/>
    <cellStyle name="_31-07_PE_M-Orçamento_07-12-07 2 18" xfId="13128"/>
    <cellStyle name="_31-07_PE_M-Orçamento_07-12-07 2 19" xfId="16380"/>
    <cellStyle name="_31-07_PE_M-Orçamento_07-12-07 2 2" xfId="1359"/>
    <cellStyle name="_31-07_PE_M-Orçamento_07-12-07 2 2 2" xfId="4273"/>
    <cellStyle name="_31-07_PE_M-Orçamento_07-12-07 2 2 3" xfId="9883"/>
    <cellStyle name="_31-07_PE_M-Orçamento_07-12-07 2 2 4" xfId="13135"/>
    <cellStyle name="_31-07_PE_M-Orçamento_07-12-07 2 2 5" xfId="16387"/>
    <cellStyle name="_31-07_PE_M-Orçamento_07-12-07 2 2 6" xfId="19639"/>
    <cellStyle name="_31-07_PE_M-Orçamento_07-12-07 2 2 7" xfId="22882"/>
    <cellStyle name="_31-07_PE_M-Orçamento_07-12-07 2 2_16-09_PE_V2_ARQ_M-O_28-01-11" xfId="6315"/>
    <cellStyle name="_31-07_PE_M-Orçamento_07-12-07 2 20" xfId="19632"/>
    <cellStyle name="_31-07_PE_M-Orçamento_07-12-07 2 21" xfId="22875"/>
    <cellStyle name="_31-07_PE_M-Orçamento_07-12-07 2 3" xfId="1360"/>
    <cellStyle name="_31-07_PE_M-Orçamento_07-12-07 2 3 2" xfId="4274"/>
    <cellStyle name="_31-07_PE_M-Orçamento_07-12-07 2 3 3" xfId="9884"/>
    <cellStyle name="_31-07_PE_M-Orçamento_07-12-07 2 3 4" xfId="13136"/>
    <cellStyle name="_31-07_PE_M-Orçamento_07-12-07 2 3 5" xfId="16388"/>
    <cellStyle name="_31-07_PE_M-Orçamento_07-12-07 2 3 6" xfId="19640"/>
    <cellStyle name="_31-07_PE_M-Orçamento_07-12-07 2 3 7" xfId="22883"/>
    <cellStyle name="_31-07_PE_M-Orçamento_07-12-07 2 3_16-09_PE_V2_ARQ_M-O_28-01-11" xfId="6316"/>
    <cellStyle name="_31-07_PE_M-Orçamento_07-12-07 2 4" xfId="1361"/>
    <cellStyle name="_31-07_PE_M-Orçamento_07-12-07 2 4 2" xfId="4275"/>
    <cellStyle name="_31-07_PE_M-Orçamento_07-12-07 2 4 3" xfId="9885"/>
    <cellStyle name="_31-07_PE_M-Orçamento_07-12-07 2 4 4" xfId="13137"/>
    <cellStyle name="_31-07_PE_M-Orçamento_07-12-07 2 4 5" xfId="16389"/>
    <cellStyle name="_31-07_PE_M-Orçamento_07-12-07 2 4 6" xfId="19641"/>
    <cellStyle name="_31-07_PE_M-Orçamento_07-12-07 2 4 7" xfId="22884"/>
    <cellStyle name="_31-07_PE_M-Orçamento_07-12-07 2 4_16-09_PE_V2_ARQ_M-O_28-01-11" xfId="6317"/>
    <cellStyle name="_31-07_PE_M-Orçamento_07-12-07 2 5" xfId="1362"/>
    <cellStyle name="_31-07_PE_M-Orçamento_07-12-07 2 5 2" xfId="4276"/>
    <cellStyle name="_31-07_PE_M-Orçamento_07-12-07 2 5 3" xfId="9886"/>
    <cellStyle name="_31-07_PE_M-Orçamento_07-12-07 2 5 4" xfId="13138"/>
    <cellStyle name="_31-07_PE_M-Orçamento_07-12-07 2 5 5" xfId="16390"/>
    <cellStyle name="_31-07_PE_M-Orçamento_07-12-07 2 5 6" xfId="19642"/>
    <cellStyle name="_31-07_PE_M-Orçamento_07-12-07 2 5 7" xfId="22885"/>
    <cellStyle name="_31-07_PE_M-Orçamento_07-12-07 2 5_16-09_PE_V2_ARQ_M-O_28-01-11" xfId="6318"/>
    <cellStyle name="_31-07_PE_M-Orçamento_07-12-07 2 6" xfId="1363"/>
    <cellStyle name="_31-07_PE_M-Orçamento_07-12-07 2 6 2" xfId="4277"/>
    <cellStyle name="_31-07_PE_M-Orçamento_07-12-07 2 6 3" xfId="9887"/>
    <cellStyle name="_31-07_PE_M-Orçamento_07-12-07 2 6 4" xfId="13139"/>
    <cellStyle name="_31-07_PE_M-Orçamento_07-12-07 2 6 5" xfId="16391"/>
    <cellStyle name="_31-07_PE_M-Orçamento_07-12-07 2 6 6" xfId="19643"/>
    <cellStyle name="_31-07_PE_M-Orçamento_07-12-07 2 6 7" xfId="22886"/>
    <cellStyle name="_31-07_PE_M-Orçamento_07-12-07 2 6_16-09_PE_V2_ARQ_M-O_28-01-11" xfId="6319"/>
    <cellStyle name="_31-07_PE_M-Orçamento_07-12-07 2 7" xfId="1364"/>
    <cellStyle name="_31-07_PE_M-Orçamento_07-12-07 2 7 2" xfId="4278"/>
    <cellStyle name="_31-07_PE_M-Orçamento_07-12-07 2 7 3" xfId="9888"/>
    <cellStyle name="_31-07_PE_M-Orçamento_07-12-07 2 7 4" xfId="13140"/>
    <cellStyle name="_31-07_PE_M-Orçamento_07-12-07 2 7 5" xfId="16392"/>
    <cellStyle name="_31-07_PE_M-Orçamento_07-12-07 2 7 6" xfId="19644"/>
    <cellStyle name="_31-07_PE_M-Orçamento_07-12-07 2 7 7" xfId="22887"/>
    <cellStyle name="_31-07_PE_M-Orçamento_07-12-07 2 7_16-09_PE_V2_ARQ_M-O_28-01-11" xfId="6320"/>
    <cellStyle name="_31-07_PE_M-Orçamento_07-12-07 2 8" xfId="1365"/>
    <cellStyle name="_31-07_PE_M-Orçamento_07-12-07 2 8 2" xfId="4279"/>
    <cellStyle name="_31-07_PE_M-Orçamento_07-12-07 2 8 3" xfId="9889"/>
    <cellStyle name="_31-07_PE_M-Orçamento_07-12-07 2 8 4" xfId="13141"/>
    <cellStyle name="_31-07_PE_M-Orçamento_07-12-07 2 8 5" xfId="16393"/>
    <cellStyle name="_31-07_PE_M-Orçamento_07-12-07 2 8 6" xfId="19645"/>
    <cellStyle name="_31-07_PE_M-Orçamento_07-12-07 2 8 7" xfId="22888"/>
    <cellStyle name="_31-07_PE_M-Orçamento_07-12-07 2 9" xfId="1366"/>
    <cellStyle name="_31-07_PE_M-Orçamento_07-12-07 2 9 2" xfId="4280"/>
    <cellStyle name="_31-07_PE_M-Orçamento_07-12-07 2 9 3" xfId="9890"/>
    <cellStyle name="_31-07_PE_M-Orçamento_07-12-07 2 9 4" xfId="13142"/>
    <cellStyle name="_31-07_PE_M-Orçamento_07-12-07 2 9 5" xfId="16394"/>
    <cellStyle name="_31-07_PE_M-Orçamento_07-12-07 2 9 6" xfId="19646"/>
    <cellStyle name="_31-07_PE_M-Orçamento_07-12-07 2 9 7" xfId="22889"/>
    <cellStyle name="_31-07_PE_M-Orçamento_07-12-07 2_16-09_PE_V2_ARQ_M-O_28-01-11" xfId="6321"/>
    <cellStyle name="_31-07_PE_M-Orçamento_07-12-07 2_ARTICULADO" xfId="6065"/>
    <cellStyle name="_31-07_PE_M-Orçamento_07-12-07 2_ARTICULADO 2" xfId="9891"/>
    <cellStyle name="_31-07_PE_M-Orçamento_07-12-07 2_ARTICULADO 3" xfId="13143"/>
    <cellStyle name="_31-07_PE_M-Orçamento_07-12-07 2_ARTICULADO 4" xfId="16395"/>
    <cellStyle name="_31-07_PE_M-Orçamento_07-12-07 2_ARTICULADO 5" xfId="19647"/>
    <cellStyle name="_31-07_PE_M-Orçamento_07-12-07 2_ARTICULADO 6" xfId="22890"/>
    <cellStyle name="_31-07_PE_M-Orçamento_07-12-07 20" xfId="106"/>
    <cellStyle name="_31-07_PE_M-Orçamento_07-12-07 20 2" xfId="3078"/>
    <cellStyle name="_31-07_PE_M-Orçamento_07-12-07 20 3" xfId="9892"/>
    <cellStyle name="_31-07_PE_M-Orçamento_07-12-07 20 4" xfId="13144"/>
    <cellStyle name="_31-07_PE_M-Orçamento_07-12-07 20 5" xfId="16396"/>
    <cellStyle name="_31-07_PE_M-Orçamento_07-12-07 20 6" xfId="19648"/>
    <cellStyle name="_31-07_PE_M-Orçamento_07-12-07 20 7" xfId="22891"/>
    <cellStyle name="_31-07_PE_M-Orçamento_07-12-07 20_ARTICULADO" xfId="6066"/>
    <cellStyle name="_31-07_PE_M-Orçamento_07-12-07 20_ARTICULADO 2" xfId="9893"/>
    <cellStyle name="_31-07_PE_M-Orçamento_07-12-07 20_ARTICULADO 3" xfId="13145"/>
    <cellStyle name="_31-07_PE_M-Orçamento_07-12-07 20_ARTICULADO 4" xfId="16397"/>
    <cellStyle name="_31-07_PE_M-Orçamento_07-12-07 20_ARTICULADO 5" xfId="19649"/>
    <cellStyle name="_31-07_PE_M-Orçamento_07-12-07 20_ARTICULADO 6" xfId="22892"/>
    <cellStyle name="_31-07_PE_M-Orçamento_07-12-07 21" xfId="107"/>
    <cellStyle name="_31-07_PE_M-Orçamento_07-12-07 21 2" xfId="3079"/>
    <cellStyle name="_31-07_PE_M-Orçamento_07-12-07 21 3" xfId="9894"/>
    <cellStyle name="_31-07_PE_M-Orçamento_07-12-07 21 4" xfId="13146"/>
    <cellStyle name="_31-07_PE_M-Orçamento_07-12-07 21 5" xfId="16398"/>
    <cellStyle name="_31-07_PE_M-Orçamento_07-12-07 21 6" xfId="19650"/>
    <cellStyle name="_31-07_PE_M-Orçamento_07-12-07 21 7" xfId="22893"/>
    <cellStyle name="_31-07_PE_M-Orçamento_07-12-07 21_ARTICULADO" xfId="6067"/>
    <cellStyle name="_31-07_PE_M-Orçamento_07-12-07 21_ARTICULADO 2" xfId="9895"/>
    <cellStyle name="_31-07_PE_M-Orçamento_07-12-07 21_ARTICULADO 3" xfId="13147"/>
    <cellStyle name="_31-07_PE_M-Orçamento_07-12-07 21_ARTICULADO 4" xfId="16399"/>
    <cellStyle name="_31-07_PE_M-Orçamento_07-12-07 21_ARTICULADO 5" xfId="19651"/>
    <cellStyle name="_31-07_PE_M-Orçamento_07-12-07 21_ARTICULADO 6" xfId="22894"/>
    <cellStyle name="_31-07_PE_M-Orçamento_07-12-07 22" xfId="108"/>
    <cellStyle name="_31-07_PE_M-Orçamento_07-12-07 22 2" xfId="3080"/>
    <cellStyle name="_31-07_PE_M-Orçamento_07-12-07 22 3" xfId="9896"/>
    <cellStyle name="_31-07_PE_M-Orçamento_07-12-07 22 4" xfId="13148"/>
    <cellStyle name="_31-07_PE_M-Orçamento_07-12-07 22 5" xfId="16400"/>
    <cellStyle name="_31-07_PE_M-Orçamento_07-12-07 22 6" xfId="19652"/>
    <cellStyle name="_31-07_PE_M-Orçamento_07-12-07 22 7" xfId="22895"/>
    <cellStyle name="_31-07_PE_M-Orçamento_07-12-07 22_ARTICULADO" xfId="6068"/>
    <cellStyle name="_31-07_PE_M-Orçamento_07-12-07 22_ARTICULADO 2" xfId="9897"/>
    <cellStyle name="_31-07_PE_M-Orçamento_07-12-07 22_ARTICULADO 3" xfId="13149"/>
    <cellStyle name="_31-07_PE_M-Orçamento_07-12-07 22_ARTICULADO 4" xfId="16401"/>
    <cellStyle name="_31-07_PE_M-Orçamento_07-12-07 22_ARTICULADO 5" xfId="19653"/>
    <cellStyle name="_31-07_PE_M-Orçamento_07-12-07 22_ARTICULADO 6" xfId="22896"/>
    <cellStyle name="_31-07_PE_M-Orçamento_07-12-07 23" xfId="109"/>
    <cellStyle name="_31-07_PE_M-Orçamento_07-12-07 23 2" xfId="3081"/>
    <cellStyle name="_31-07_PE_M-Orçamento_07-12-07 23 3" xfId="9898"/>
    <cellStyle name="_31-07_PE_M-Orçamento_07-12-07 23 4" xfId="13150"/>
    <cellStyle name="_31-07_PE_M-Orçamento_07-12-07 23 5" xfId="16402"/>
    <cellStyle name="_31-07_PE_M-Orçamento_07-12-07 23 6" xfId="19654"/>
    <cellStyle name="_31-07_PE_M-Orçamento_07-12-07 23 7" xfId="22897"/>
    <cellStyle name="_31-07_PE_M-Orçamento_07-12-07 23_ARTICULADO" xfId="6069"/>
    <cellStyle name="_31-07_PE_M-Orçamento_07-12-07 23_ARTICULADO 2" xfId="9899"/>
    <cellStyle name="_31-07_PE_M-Orçamento_07-12-07 23_ARTICULADO 3" xfId="13151"/>
    <cellStyle name="_31-07_PE_M-Orçamento_07-12-07 23_ARTICULADO 4" xfId="16403"/>
    <cellStyle name="_31-07_PE_M-Orçamento_07-12-07 23_ARTICULADO 5" xfId="19655"/>
    <cellStyle name="_31-07_PE_M-Orçamento_07-12-07 23_ARTICULADO 6" xfId="22898"/>
    <cellStyle name="_31-07_PE_M-Orçamento_07-12-07 24" xfId="110"/>
    <cellStyle name="_31-07_PE_M-Orçamento_07-12-07 24 2" xfId="3082"/>
    <cellStyle name="_31-07_PE_M-Orçamento_07-12-07 24 3" xfId="9900"/>
    <cellStyle name="_31-07_PE_M-Orçamento_07-12-07 24 4" xfId="13152"/>
    <cellStyle name="_31-07_PE_M-Orçamento_07-12-07 24 5" xfId="16404"/>
    <cellStyle name="_31-07_PE_M-Orçamento_07-12-07 24 6" xfId="19656"/>
    <cellStyle name="_31-07_PE_M-Orçamento_07-12-07 24 7" xfId="22899"/>
    <cellStyle name="_31-07_PE_M-Orçamento_07-12-07 24_ARTICULADO" xfId="6070"/>
    <cellStyle name="_31-07_PE_M-Orçamento_07-12-07 24_ARTICULADO 2" xfId="9901"/>
    <cellStyle name="_31-07_PE_M-Orçamento_07-12-07 24_ARTICULADO 3" xfId="13153"/>
    <cellStyle name="_31-07_PE_M-Orçamento_07-12-07 24_ARTICULADO 4" xfId="16405"/>
    <cellStyle name="_31-07_PE_M-Orçamento_07-12-07 24_ARTICULADO 5" xfId="19657"/>
    <cellStyle name="_31-07_PE_M-Orçamento_07-12-07 24_ARTICULADO 6" xfId="22900"/>
    <cellStyle name="_31-07_PE_M-Orçamento_07-12-07 25" xfId="111"/>
    <cellStyle name="_31-07_PE_M-Orçamento_07-12-07 25 2" xfId="3083"/>
    <cellStyle name="_31-07_PE_M-Orçamento_07-12-07 25 3" xfId="9902"/>
    <cellStyle name="_31-07_PE_M-Orçamento_07-12-07 25 4" xfId="13154"/>
    <cellStyle name="_31-07_PE_M-Orçamento_07-12-07 25 5" xfId="16406"/>
    <cellStyle name="_31-07_PE_M-Orçamento_07-12-07 25 6" xfId="19658"/>
    <cellStyle name="_31-07_PE_M-Orçamento_07-12-07 25 7" xfId="22901"/>
    <cellStyle name="_31-07_PE_M-Orçamento_07-12-07 25_ARTICULADO" xfId="6071"/>
    <cellStyle name="_31-07_PE_M-Orçamento_07-12-07 25_ARTICULADO 2" xfId="9903"/>
    <cellStyle name="_31-07_PE_M-Orçamento_07-12-07 25_ARTICULADO 3" xfId="13155"/>
    <cellStyle name="_31-07_PE_M-Orçamento_07-12-07 25_ARTICULADO 4" xfId="16407"/>
    <cellStyle name="_31-07_PE_M-Orçamento_07-12-07 25_ARTICULADO 5" xfId="19659"/>
    <cellStyle name="_31-07_PE_M-Orçamento_07-12-07 25_ARTICULADO 6" xfId="22902"/>
    <cellStyle name="_31-07_PE_M-Orçamento_07-12-07 26" xfId="112"/>
    <cellStyle name="_31-07_PE_M-Orçamento_07-12-07 26 2" xfId="3084"/>
    <cellStyle name="_31-07_PE_M-Orçamento_07-12-07 26 3" xfId="9904"/>
    <cellStyle name="_31-07_PE_M-Orçamento_07-12-07 26 4" xfId="13156"/>
    <cellStyle name="_31-07_PE_M-Orçamento_07-12-07 26 5" xfId="16408"/>
    <cellStyle name="_31-07_PE_M-Orçamento_07-12-07 26 6" xfId="19660"/>
    <cellStyle name="_31-07_PE_M-Orçamento_07-12-07 26 7" xfId="22903"/>
    <cellStyle name="_31-07_PE_M-Orçamento_07-12-07 26_ARTICULADO" xfId="6072"/>
    <cellStyle name="_31-07_PE_M-Orçamento_07-12-07 26_ARTICULADO 2" xfId="9905"/>
    <cellStyle name="_31-07_PE_M-Orçamento_07-12-07 26_ARTICULADO 3" xfId="13157"/>
    <cellStyle name="_31-07_PE_M-Orçamento_07-12-07 26_ARTICULADO 4" xfId="16409"/>
    <cellStyle name="_31-07_PE_M-Orçamento_07-12-07 26_ARTICULADO 5" xfId="19661"/>
    <cellStyle name="_31-07_PE_M-Orçamento_07-12-07 26_ARTICULADO 6" xfId="22904"/>
    <cellStyle name="_31-07_PE_M-Orçamento_07-12-07 27" xfId="113"/>
    <cellStyle name="_31-07_PE_M-Orçamento_07-12-07 27 2" xfId="3085"/>
    <cellStyle name="_31-07_PE_M-Orçamento_07-12-07 27 3" xfId="9906"/>
    <cellStyle name="_31-07_PE_M-Orçamento_07-12-07 27 4" xfId="13158"/>
    <cellStyle name="_31-07_PE_M-Orçamento_07-12-07 27 5" xfId="16410"/>
    <cellStyle name="_31-07_PE_M-Orçamento_07-12-07 27 6" xfId="19662"/>
    <cellStyle name="_31-07_PE_M-Orçamento_07-12-07 27 7" xfId="22905"/>
    <cellStyle name="_31-07_PE_M-Orçamento_07-12-07 27_ARTICULADO" xfId="6073"/>
    <cellStyle name="_31-07_PE_M-Orçamento_07-12-07 27_ARTICULADO 2" xfId="9907"/>
    <cellStyle name="_31-07_PE_M-Orçamento_07-12-07 27_ARTICULADO 3" xfId="13159"/>
    <cellStyle name="_31-07_PE_M-Orçamento_07-12-07 27_ARTICULADO 4" xfId="16411"/>
    <cellStyle name="_31-07_PE_M-Orçamento_07-12-07 27_ARTICULADO 5" xfId="19663"/>
    <cellStyle name="_31-07_PE_M-Orçamento_07-12-07 27_ARTICULADO 6" xfId="22906"/>
    <cellStyle name="_31-07_PE_M-Orçamento_07-12-07 28" xfId="114"/>
    <cellStyle name="_31-07_PE_M-Orçamento_07-12-07 28 2" xfId="3086"/>
    <cellStyle name="_31-07_PE_M-Orçamento_07-12-07 28 3" xfId="9908"/>
    <cellStyle name="_31-07_PE_M-Orçamento_07-12-07 28 4" xfId="13160"/>
    <cellStyle name="_31-07_PE_M-Orçamento_07-12-07 28 5" xfId="16412"/>
    <cellStyle name="_31-07_PE_M-Orçamento_07-12-07 28 6" xfId="19664"/>
    <cellStyle name="_31-07_PE_M-Orçamento_07-12-07 28 7" xfId="22907"/>
    <cellStyle name="_31-07_PE_M-Orçamento_07-12-07 28_ARTICULADO" xfId="6074"/>
    <cellStyle name="_31-07_PE_M-Orçamento_07-12-07 28_ARTICULADO 2" xfId="9909"/>
    <cellStyle name="_31-07_PE_M-Orçamento_07-12-07 28_ARTICULADO 3" xfId="13161"/>
    <cellStyle name="_31-07_PE_M-Orçamento_07-12-07 28_ARTICULADO 4" xfId="16413"/>
    <cellStyle name="_31-07_PE_M-Orçamento_07-12-07 28_ARTICULADO 5" xfId="19665"/>
    <cellStyle name="_31-07_PE_M-Orçamento_07-12-07 28_ARTICULADO 6" xfId="22908"/>
    <cellStyle name="_31-07_PE_M-Orçamento_07-12-07 29" xfId="115"/>
    <cellStyle name="_31-07_PE_M-Orçamento_07-12-07 29 2" xfId="3087"/>
    <cellStyle name="_31-07_PE_M-Orçamento_07-12-07 29 3" xfId="9910"/>
    <cellStyle name="_31-07_PE_M-Orçamento_07-12-07 29 4" xfId="13162"/>
    <cellStyle name="_31-07_PE_M-Orçamento_07-12-07 29 5" xfId="16414"/>
    <cellStyle name="_31-07_PE_M-Orçamento_07-12-07 29 6" xfId="19666"/>
    <cellStyle name="_31-07_PE_M-Orçamento_07-12-07 29 7" xfId="22909"/>
    <cellStyle name="_31-07_PE_M-Orçamento_07-12-07 29_ARTICULADO" xfId="6075"/>
    <cellStyle name="_31-07_PE_M-Orçamento_07-12-07 29_ARTICULADO 2" xfId="9911"/>
    <cellStyle name="_31-07_PE_M-Orçamento_07-12-07 29_ARTICULADO 3" xfId="13163"/>
    <cellStyle name="_31-07_PE_M-Orçamento_07-12-07 29_ARTICULADO 4" xfId="16415"/>
    <cellStyle name="_31-07_PE_M-Orçamento_07-12-07 29_ARTICULADO 5" xfId="19667"/>
    <cellStyle name="_31-07_PE_M-Orçamento_07-12-07 29_ARTICULADO 6" xfId="22910"/>
    <cellStyle name="_31-07_PE_M-Orçamento_07-12-07 3" xfId="116"/>
    <cellStyle name="_31-07_PE_M-Orçamento_07-12-07 3 10" xfId="1367"/>
    <cellStyle name="_31-07_PE_M-Orçamento_07-12-07 3 10 2" xfId="4281"/>
    <cellStyle name="_31-07_PE_M-Orçamento_07-12-07 3 10 3" xfId="9913"/>
    <cellStyle name="_31-07_PE_M-Orçamento_07-12-07 3 10 4" xfId="13165"/>
    <cellStyle name="_31-07_PE_M-Orçamento_07-12-07 3 10 5" xfId="16417"/>
    <cellStyle name="_31-07_PE_M-Orçamento_07-12-07 3 10 6" xfId="19669"/>
    <cellStyle name="_31-07_PE_M-Orçamento_07-12-07 3 10 7" xfId="22912"/>
    <cellStyle name="_31-07_PE_M-Orçamento_07-12-07 3 11" xfId="1368"/>
    <cellStyle name="_31-07_PE_M-Orçamento_07-12-07 3 11 2" xfId="4282"/>
    <cellStyle name="_31-07_PE_M-Orçamento_07-12-07 3 11 3" xfId="9914"/>
    <cellStyle name="_31-07_PE_M-Orçamento_07-12-07 3 11 4" xfId="13166"/>
    <cellStyle name="_31-07_PE_M-Orçamento_07-12-07 3 11 5" xfId="16418"/>
    <cellStyle name="_31-07_PE_M-Orçamento_07-12-07 3 11 6" xfId="19670"/>
    <cellStyle name="_31-07_PE_M-Orçamento_07-12-07 3 11 7" xfId="22913"/>
    <cellStyle name="_31-07_PE_M-Orçamento_07-12-07 3 12" xfId="1369"/>
    <cellStyle name="_31-07_PE_M-Orçamento_07-12-07 3 12 2" xfId="4283"/>
    <cellStyle name="_31-07_PE_M-Orçamento_07-12-07 3 12 3" xfId="9915"/>
    <cellStyle name="_31-07_PE_M-Orçamento_07-12-07 3 12 4" xfId="13167"/>
    <cellStyle name="_31-07_PE_M-Orçamento_07-12-07 3 12 5" xfId="16419"/>
    <cellStyle name="_31-07_PE_M-Orçamento_07-12-07 3 12 6" xfId="19671"/>
    <cellStyle name="_31-07_PE_M-Orçamento_07-12-07 3 12 7" xfId="22914"/>
    <cellStyle name="_31-07_PE_M-Orçamento_07-12-07 3 13" xfId="1370"/>
    <cellStyle name="_31-07_PE_M-Orçamento_07-12-07 3 13 2" xfId="4284"/>
    <cellStyle name="_31-07_PE_M-Orçamento_07-12-07 3 13 3" xfId="9916"/>
    <cellStyle name="_31-07_PE_M-Orçamento_07-12-07 3 13 4" xfId="13168"/>
    <cellStyle name="_31-07_PE_M-Orçamento_07-12-07 3 13 5" xfId="16420"/>
    <cellStyle name="_31-07_PE_M-Orçamento_07-12-07 3 13 6" xfId="19672"/>
    <cellStyle name="_31-07_PE_M-Orçamento_07-12-07 3 13 7" xfId="22915"/>
    <cellStyle name="_31-07_PE_M-Orçamento_07-12-07 3 14" xfId="1371"/>
    <cellStyle name="_31-07_PE_M-Orçamento_07-12-07 3 14 2" xfId="4285"/>
    <cellStyle name="_31-07_PE_M-Orçamento_07-12-07 3 14 3" xfId="9917"/>
    <cellStyle name="_31-07_PE_M-Orçamento_07-12-07 3 14 4" xfId="13169"/>
    <cellStyle name="_31-07_PE_M-Orçamento_07-12-07 3 14 5" xfId="16421"/>
    <cellStyle name="_31-07_PE_M-Orçamento_07-12-07 3 14 6" xfId="19673"/>
    <cellStyle name="_31-07_PE_M-Orçamento_07-12-07 3 14 7" xfId="22916"/>
    <cellStyle name="_31-07_PE_M-Orçamento_07-12-07 3 15" xfId="1372"/>
    <cellStyle name="_31-07_PE_M-Orçamento_07-12-07 3 15 2" xfId="4286"/>
    <cellStyle name="_31-07_PE_M-Orçamento_07-12-07 3 15 3" xfId="9918"/>
    <cellStyle name="_31-07_PE_M-Orçamento_07-12-07 3 15 4" xfId="13170"/>
    <cellStyle name="_31-07_PE_M-Orçamento_07-12-07 3 15 5" xfId="16422"/>
    <cellStyle name="_31-07_PE_M-Orçamento_07-12-07 3 15 6" xfId="19674"/>
    <cellStyle name="_31-07_PE_M-Orçamento_07-12-07 3 15 7" xfId="22917"/>
    <cellStyle name="_31-07_PE_M-Orçamento_07-12-07 3 16" xfId="1373"/>
    <cellStyle name="_31-07_PE_M-Orçamento_07-12-07 3 16 2" xfId="4287"/>
    <cellStyle name="_31-07_PE_M-Orçamento_07-12-07 3 16 3" xfId="9919"/>
    <cellStyle name="_31-07_PE_M-Orçamento_07-12-07 3 16 4" xfId="13171"/>
    <cellStyle name="_31-07_PE_M-Orçamento_07-12-07 3 16 5" xfId="16423"/>
    <cellStyle name="_31-07_PE_M-Orçamento_07-12-07 3 16 6" xfId="19675"/>
    <cellStyle name="_31-07_PE_M-Orçamento_07-12-07 3 16 7" xfId="22918"/>
    <cellStyle name="_31-07_PE_M-Orçamento_07-12-07 3 17" xfId="1374"/>
    <cellStyle name="_31-07_PE_M-Orçamento_07-12-07 3 17 2" xfId="4288"/>
    <cellStyle name="_31-07_PE_M-Orçamento_07-12-07 3 17 3" xfId="9920"/>
    <cellStyle name="_31-07_PE_M-Orçamento_07-12-07 3 17 4" xfId="13172"/>
    <cellStyle name="_31-07_PE_M-Orçamento_07-12-07 3 17 5" xfId="16424"/>
    <cellStyle name="_31-07_PE_M-Orçamento_07-12-07 3 17 6" xfId="19676"/>
    <cellStyle name="_31-07_PE_M-Orçamento_07-12-07 3 17 7" xfId="22919"/>
    <cellStyle name="_31-07_PE_M-Orçamento_07-12-07 3 18" xfId="1375"/>
    <cellStyle name="_31-07_PE_M-Orçamento_07-12-07 3 18 2" xfId="4289"/>
    <cellStyle name="_31-07_PE_M-Orçamento_07-12-07 3 18 3" xfId="9921"/>
    <cellStyle name="_31-07_PE_M-Orçamento_07-12-07 3 18 4" xfId="13173"/>
    <cellStyle name="_31-07_PE_M-Orçamento_07-12-07 3 18 5" xfId="16425"/>
    <cellStyle name="_31-07_PE_M-Orçamento_07-12-07 3 18 6" xfId="19677"/>
    <cellStyle name="_31-07_PE_M-Orçamento_07-12-07 3 18 7" xfId="22920"/>
    <cellStyle name="_31-07_PE_M-Orçamento_07-12-07 3 19" xfId="1376"/>
    <cellStyle name="_31-07_PE_M-Orçamento_07-12-07 3 19 2" xfId="4290"/>
    <cellStyle name="_31-07_PE_M-Orçamento_07-12-07 3 19 3" xfId="9922"/>
    <cellStyle name="_31-07_PE_M-Orçamento_07-12-07 3 19 4" xfId="13174"/>
    <cellStyle name="_31-07_PE_M-Orçamento_07-12-07 3 19 5" xfId="16426"/>
    <cellStyle name="_31-07_PE_M-Orçamento_07-12-07 3 19 6" xfId="19678"/>
    <cellStyle name="_31-07_PE_M-Orçamento_07-12-07 3 19 7" xfId="22921"/>
    <cellStyle name="_31-07_PE_M-Orçamento_07-12-07 3 2" xfId="1377"/>
    <cellStyle name="_31-07_PE_M-Orçamento_07-12-07 3 2 2" xfId="4291"/>
    <cellStyle name="_31-07_PE_M-Orçamento_07-12-07 3 2 3" xfId="9923"/>
    <cellStyle name="_31-07_PE_M-Orçamento_07-12-07 3 2 4" xfId="13175"/>
    <cellStyle name="_31-07_PE_M-Orçamento_07-12-07 3 2 5" xfId="16427"/>
    <cellStyle name="_31-07_PE_M-Orçamento_07-12-07 3 2 6" xfId="19679"/>
    <cellStyle name="_31-07_PE_M-Orçamento_07-12-07 3 2 7" xfId="22922"/>
    <cellStyle name="_31-07_PE_M-Orçamento_07-12-07 3 2_16-09_PE_V2_ARQ_M-O_28-01-11" xfId="6323"/>
    <cellStyle name="_31-07_PE_M-Orçamento_07-12-07 3 20" xfId="1378"/>
    <cellStyle name="_31-07_PE_M-Orçamento_07-12-07 3 20 2" xfId="4292"/>
    <cellStyle name="_31-07_PE_M-Orçamento_07-12-07 3 20 3" xfId="9924"/>
    <cellStyle name="_31-07_PE_M-Orçamento_07-12-07 3 20 4" xfId="13176"/>
    <cellStyle name="_31-07_PE_M-Orçamento_07-12-07 3 20 5" xfId="16428"/>
    <cellStyle name="_31-07_PE_M-Orçamento_07-12-07 3 20 6" xfId="19680"/>
    <cellStyle name="_31-07_PE_M-Orçamento_07-12-07 3 20 7" xfId="22923"/>
    <cellStyle name="_31-07_PE_M-Orçamento_07-12-07 3 21" xfId="1379"/>
    <cellStyle name="_31-07_PE_M-Orçamento_07-12-07 3 21 2" xfId="4293"/>
    <cellStyle name="_31-07_PE_M-Orçamento_07-12-07 3 21 3" xfId="9925"/>
    <cellStyle name="_31-07_PE_M-Orçamento_07-12-07 3 21 4" xfId="13177"/>
    <cellStyle name="_31-07_PE_M-Orçamento_07-12-07 3 21 5" xfId="16429"/>
    <cellStyle name="_31-07_PE_M-Orçamento_07-12-07 3 21 6" xfId="19681"/>
    <cellStyle name="_31-07_PE_M-Orçamento_07-12-07 3 21 7" xfId="22924"/>
    <cellStyle name="_31-07_PE_M-Orçamento_07-12-07 3 22" xfId="1380"/>
    <cellStyle name="_31-07_PE_M-Orçamento_07-12-07 3 22 2" xfId="4294"/>
    <cellStyle name="_31-07_PE_M-Orçamento_07-12-07 3 22 3" xfId="9926"/>
    <cellStyle name="_31-07_PE_M-Orçamento_07-12-07 3 22 4" xfId="13178"/>
    <cellStyle name="_31-07_PE_M-Orçamento_07-12-07 3 22 5" xfId="16430"/>
    <cellStyle name="_31-07_PE_M-Orçamento_07-12-07 3 22 6" xfId="19682"/>
    <cellStyle name="_31-07_PE_M-Orçamento_07-12-07 3 22 7" xfId="22925"/>
    <cellStyle name="_31-07_PE_M-Orçamento_07-12-07 3 23" xfId="1381"/>
    <cellStyle name="_31-07_PE_M-Orçamento_07-12-07 3 23 2" xfId="4295"/>
    <cellStyle name="_31-07_PE_M-Orçamento_07-12-07 3 23 3" xfId="9927"/>
    <cellStyle name="_31-07_PE_M-Orçamento_07-12-07 3 23 4" xfId="13179"/>
    <cellStyle name="_31-07_PE_M-Orçamento_07-12-07 3 23 5" xfId="16431"/>
    <cellStyle name="_31-07_PE_M-Orçamento_07-12-07 3 23 6" xfId="19683"/>
    <cellStyle name="_31-07_PE_M-Orçamento_07-12-07 3 23 7" xfId="22926"/>
    <cellStyle name="_31-07_PE_M-Orçamento_07-12-07 3 24" xfId="1382"/>
    <cellStyle name="_31-07_PE_M-Orçamento_07-12-07 3 24 2" xfId="4296"/>
    <cellStyle name="_31-07_PE_M-Orçamento_07-12-07 3 24 3" xfId="9928"/>
    <cellStyle name="_31-07_PE_M-Orçamento_07-12-07 3 24 4" xfId="13180"/>
    <cellStyle name="_31-07_PE_M-Orçamento_07-12-07 3 24 5" xfId="16432"/>
    <cellStyle name="_31-07_PE_M-Orçamento_07-12-07 3 24 6" xfId="19684"/>
    <cellStyle name="_31-07_PE_M-Orçamento_07-12-07 3 24 7" xfId="22927"/>
    <cellStyle name="_31-07_PE_M-Orçamento_07-12-07 3 25" xfId="1383"/>
    <cellStyle name="_31-07_PE_M-Orçamento_07-12-07 3 25 2" xfId="4297"/>
    <cellStyle name="_31-07_PE_M-Orçamento_07-12-07 3 25 3" xfId="9929"/>
    <cellStyle name="_31-07_PE_M-Orçamento_07-12-07 3 25 4" xfId="13181"/>
    <cellStyle name="_31-07_PE_M-Orçamento_07-12-07 3 25 5" xfId="16433"/>
    <cellStyle name="_31-07_PE_M-Orçamento_07-12-07 3 25 6" xfId="19685"/>
    <cellStyle name="_31-07_PE_M-Orçamento_07-12-07 3 25 7" xfId="22928"/>
    <cellStyle name="_31-07_PE_M-Orçamento_07-12-07 3 26" xfId="3088"/>
    <cellStyle name="_31-07_PE_M-Orçamento_07-12-07 3 27" xfId="9912"/>
    <cellStyle name="_31-07_PE_M-Orçamento_07-12-07 3 28" xfId="13164"/>
    <cellStyle name="_31-07_PE_M-Orçamento_07-12-07 3 29" xfId="16416"/>
    <cellStyle name="_31-07_PE_M-Orçamento_07-12-07 3 3" xfId="1384"/>
    <cellStyle name="_31-07_PE_M-Orçamento_07-12-07 3 3 2" xfId="4298"/>
    <cellStyle name="_31-07_PE_M-Orçamento_07-12-07 3 3 3" xfId="9930"/>
    <cellStyle name="_31-07_PE_M-Orçamento_07-12-07 3 3 4" xfId="13182"/>
    <cellStyle name="_31-07_PE_M-Orçamento_07-12-07 3 3 5" xfId="16434"/>
    <cellStyle name="_31-07_PE_M-Orçamento_07-12-07 3 3 6" xfId="19686"/>
    <cellStyle name="_31-07_PE_M-Orçamento_07-12-07 3 3 7" xfId="22929"/>
    <cellStyle name="_31-07_PE_M-Orçamento_07-12-07 3 3_16-09_PE_V2_ARQ_M-O_28-01-11" xfId="6324"/>
    <cellStyle name="_31-07_PE_M-Orçamento_07-12-07 3 30" xfId="19668"/>
    <cellStyle name="_31-07_PE_M-Orçamento_07-12-07 3 31" xfId="22911"/>
    <cellStyle name="_31-07_PE_M-Orçamento_07-12-07 3 4" xfId="1385"/>
    <cellStyle name="_31-07_PE_M-Orçamento_07-12-07 3 4 2" xfId="4299"/>
    <cellStyle name="_31-07_PE_M-Orçamento_07-12-07 3 4 3" xfId="9931"/>
    <cellStyle name="_31-07_PE_M-Orçamento_07-12-07 3 4 4" xfId="13183"/>
    <cellStyle name="_31-07_PE_M-Orçamento_07-12-07 3 4 5" xfId="16435"/>
    <cellStyle name="_31-07_PE_M-Orçamento_07-12-07 3 4 6" xfId="19687"/>
    <cellStyle name="_31-07_PE_M-Orçamento_07-12-07 3 4 7" xfId="22930"/>
    <cellStyle name="_31-07_PE_M-Orçamento_07-12-07 3 4_16-09_PE_V2_ARQ_M-O_28-01-11" xfId="6325"/>
    <cellStyle name="_31-07_PE_M-Orçamento_07-12-07 3 5" xfId="1386"/>
    <cellStyle name="_31-07_PE_M-Orçamento_07-12-07 3 5 2" xfId="4300"/>
    <cellStyle name="_31-07_PE_M-Orçamento_07-12-07 3 5 3" xfId="9932"/>
    <cellStyle name="_31-07_PE_M-Orçamento_07-12-07 3 5 4" xfId="13184"/>
    <cellStyle name="_31-07_PE_M-Orçamento_07-12-07 3 5 5" xfId="16436"/>
    <cellStyle name="_31-07_PE_M-Orçamento_07-12-07 3 5 6" xfId="19688"/>
    <cellStyle name="_31-07_PE_M-Orçamento_07-12-07 3 5 7" xfId="22931"/>
    <cellStyle name="_31-07_PE_M-Orçamento_07-12-07 3 5_16-09_PE_V2_ARQ_M-O_28-01-11" xfId="6326"/>
    <cellStyle name="_31-07_PE_M-Orçamento_07-12-07 3 6" xfId="1387"/>
    <cellStyle name="_31-07_PE_M-Orçamento_07-12-07 3 6 2" xfId="4301"/>
    <cellStyle name="_31-07_PE_M-Orçamento_07-12-07 3 6 3" xfId="9933"/>
    <cellStyle name="_31-07_PE_M-Orçamento_07-12-07 3 6 4" xfId="13185"/>
    <cellStyle name="_31-07_PE_M-Orçamento_07-12-07 3 6 5" xfId="16437"/>
    <cellStyle name="_31-07_PE_M-Orçamento_07-12-07 3 6 6" xfId="19689"/>
    <cellStyle name="_31-07_PE_M-Orçamento_07-12-07 3 6 7" xfId="22932"/>
    <cellStyle name="_31-07_PE_M-Orçamento_07-12-07 3 6_16-09_PE_V2_ARQ_M-O_28-01-11" xfId="6327"/>
    <cellStyle name="_31-07_PE_M-Orçamento_07-12-07 3 7" xfId="1388"/>
    <cellStyle name="_31-07_PE_M-Orçamento_07-12-07 3 7 2" xfId="4302"/>
    <cellStyle name="_31-07_PE_M-Orçamento_07-12-07 3 7 3" xfId="9934"/>
    <cellStyle name="_31-07_PE_M-Orçamento_07-12-07 3 7 4" xfId="13186"/>
    <cellStyle name="_31-07_PE_M-Orçamento_07-12-07 3 7 5" xfId="16438"/>
    <cellStyle name="_31-07_PE_M-Orçamento_07-12-07 3 7 6" xfId="19690"/>
    <cellStyle name="_31-07_PE_M-Orçamento_07-12-07 3 7 7" xfId="22933"/>
    <cellStyle name="_31-07_PE_M-Orçamento_07-12-07 3 7_16-09_PE_V2_ARQ_M-O_28-01-11" xfId="6328"/>
    <cellStyle name="_31-07_PE_M-Orçamento_07-12-07 3 8" xfId="1389"/>
    <cellStyle name="_31-07_PE_M-Orçamento_07-12-07 3 8 2" xfId="4303"/>
    <cellStyle name="_31-07_PE_M-Orçamento_07-12-07 3 8 3" xfId="9935"/>
    <cellStyle name="_31-07_PE_M-Orçamento_07-12-07 3 8 4" xfId="13187"/>
    <cellStyle name="_31-07_PE_M-Orçamento_07-12-07 3 8 5" xfId="16439"/>
    <cellStyle name="_31-07_PE_M-Orçamento_07-12-07 3 8 6" xfId="19691"/>
    <cellStyle name="_31-07_PE_M-Orçamento_07-12-07 3 8 7" xfId="22934"/>
    <cellStyle name="_31-07_PE_M-Orçamento_07-12-07 3 9" xfId="1390"/>
    <cellStyle name="_31-07_PE_M-Orçamento_07-12-07 3 9 2" xfId="4304"/>
    <cellStyle name="_31-07_PE_M-Orçamento_07-12-07 3 9 3" xfId="9936"/>
    <cellStyle name="_31-07_PE_M-Orçamento_07-12-07 3 9 4" xfId="13188"/>
    <cellStyle name="_31-07_PE_M-Orçamento_07-12-07 3 9 5" xfId="16440"/>
    <cellStyle name="_31-07_PE_M-Orçamento_07-12-07 3 9 6" xfId="19692"/>
    <cellStyle name="_31-07_PE_M-Orçamento_07-12-07 3 9 7" xfId="22935"/>
    <cellStyle name="_31-07_PE_M-Orçamento_07-12-07 3_16-09_PE_V2_ARQ_M-O_28-01-11" xfId="6329"/>
    <cellStyle name="_31-07_PE_M-Orçamento_07-12-07 3_ARTICULADO" xfId="6076"/>
    <cellStyle name="_31-07_PE_M-Orçamento_07-12-07 3_ARTICULADO 2" xfId="9937"/>
    <cellStyle name="_31-07_PE_M-Orçamento_07-12-07 3_ARTICULADO 3" xfId="13189"/>
    <cellStyle name="_31-07_PE_M-Orçamento_07-12-07 3_ARTICULADO 4" xfId="16441"/>
    <cellStyle name="_31-07_PE_M-Orçamento_07-12-07 3_ARTICULADO 5" xfId="19693"/>
    <cellStyle name="_31-07_PE_M-Orçamento_07-12-07 3_ARTICULADO 6" xfId="22936"/>
    <cellStyle name="_31-07_PE_M-Orçamento_07-12-07 30" xfId="117"/>
    <cellStyle name="_31-07_PE_M-Orçamento_07-12-07 30 2" xfId="3089"/>
    <cellStyle name="_31-07_PE_M-Orçamento_07-12-07 30 3" xfId="9938"/>
    <cellStyle name="_31-07_PE_M-Orçamento_07-12-07 30 4" xfId="13190"/>
    <cellStyle name="_31-07_PE_M-Orçamento_07-12-07 30 5" xfId="16442"/>
    <cellStyle name="_31-07_PE_M-Orçamento_07-12-07 30 6" xfId="19694"/>
    <cellStyle name="_31-07_PE_M-Orçamento_07-12-07 30 7" xfId="22937"/>
    <cellStyle name="_31-07_PE_M-Orçamento_07-12-07 30_ARTICULADO" xfId="6077"/>
    <cellStyle name="_31-07_PE_M-Orçamento_07-12-07 30_ARTICULADO 2" xfId="9939"/>
    <cellStyle name="_31-07_PE_M-Orçamento_07-12-07 30_ARTICULADO 3" xfId="13191"/>
    <cellStyle name="_31-07_PE_M-Orçamento_07-12-07 30_ARTICULADO 4" xfId="16443"/>
    <cellStyle name="_31-07_PE_M-Orçamento_07-12-07 30_ARTICULADO 5" xfId="19695"/>
    <cellStyle name="_31-07_PE_M-Orçamento_07-12-07 30_ARTICULADO 6" xfId="22938"/>
    <cellStyle name="_31-07_PE_M-Orçamento_07-12-07 31" xfId="118"/>
    <cellStyle name="_31-07_PE_M-Orçamento_07-12-07 31 2" xfId="3090"/>
    <cellStyle name="_31-07_PE_M-Orçamento_07-12-07 31 3" xfId="9940"/>
    <cellStyle name="_31-07_PE_M-Orçamento_07-12-07 31 4" xfId="13192"/>
    <cellStyle name="_31-07_PE_M-Orçamento_07-12-07 31 5" xfId="16444"/>
    <cellStyle name="_31-07_PE_M-Orçamento_07-12-07 31 6" xfId="19696"/>
    <cellStyle name="_31-07_PE_M-Orçamento_07-12-07 31 7" xfId="22939"/>
    <cellStyle name="_31-07_PE_M-Orçamento_07-12-07 31_ARTICULADO" xfId="6078"/>
    <cellStyle name="_31-07_PE_M-Orçamento_07-12-07 31_ARTICULADO 2" xfId="9941"/>
    <cellStyle name="_31-07_PE_M-Orçamento_07-12-07 31_ARTICULADO 3" xfId="13193"/>
    <cellStyle name="_31-07_PE_M-Orçamento_07-12-07 31_ARTICULADO 4" xfId="16445"/>
    <cellStyle name="_31-07_PE_M-Orçamento_07-12-07 31_ARTICULADO 5" xfId="19697"/>
    <cellStyle name="_31-07_PE_M-Orçamento_07-12-07 31_ARTICULADO 6" xfId="22940"/>
    <cellStyle name="_31-07_PE_M-Orçamento_07-12-07 32" xfId="119"/>
    <cellStyle name="_31-07_PE_M-Orçamento_07-12-07 32 2" xfId="3091"/>
    <cellStyle name="_31-07_PE_M-Orçamento_07-12-07 32 3" xfId="9942"/>
    <cellStyle name="_31-07_PE_M-Orçamento_07-12-07 32 4" xfId="13194"/>
    <cellStyle name="_31-07_PE_M-Orçamento_07-12-07 32 5" xfId="16446"/>
    <cellStyle name="_31-07_PE_M-Orçamento_07-12-07 32 6" xfId="19698"/>
    <cellStyle name="_31-07_PE_M-Orçamento_07-12-07 32 7" xfId="22941"/>
    <cellStyle name="_31-07_PE_M-Orçamento_07-12-07 32_ARTICULADO" xfId="6079"/>
    <cellStyle name="_31-07_PE_M-Orçamento_07-12-07 32_ARTICULADO 2" xfId="9943"/>
    <cellStyle name="_31-07_PE_M-Orçamento_07-12-07 32_ARTICULADO 3" xfId="13195"/>
    <cellStyle name="_31-07_PE_M-Orçamento_07-12-07 32_ARTICULADO 4" xfId="16447"/>
    <cellStyle name="_31-07_PE_M-Orçamento_07-12-07 32_ARTICULADO 5" xfId="19699"/>
    <cellStyle name="_31-07_PE_M-Orçamento_07-12-07 32_ARTICULADO 6" xfId="22942"/>
    <cellStyle name="_31-07_PE_M-Orçamento_07-12-07 33" xfId="120"/>
    <cellStyle name="_31-07_PE_M-Orçamento_07-12-07 33 2" xfId="3092"/>
    <cellStyle name="_31-07_PE_M-Orçamento_07-12-07 33 3" xfId="9944"/>
    <cellStyle name="_31-07_PE_M-Orçamento_07-12-07 33 4" xfId="13196"/>
    <cellStyle name="_31-07_PE_M-Orçamento_07-12-07 33 5" xfId="16448"/>
    <cellStyle name="_31-07_PE_M-Orçamento_07-12-07 33 6" xfId="19700"/>
    <cellStyle name="_31-07_PE_M-Orçamento_07-12-07 33 7" xfId="22943"/>
    <cellStyle name="_31-07_PE_M-Orçamento_07-12-07 33_ARTICULADO" xfId="6080"/>
    <cellStyle name="_31-07_PE_M-Orçamento_07-12-07 33_ARTICULADO 2" xfId="9945"/>
    <cellStyle name="_31-07_PE_M-Orçamento_07-12-07 33_ARTICULADO 3" xfId="13197"/>
    <cellStyle name="_31-07_PE_M-Orçamento_07-12-07 33_ARTICULADO 4" xfId="16449"/>
    <cellStyle name="_31-07_PE_M-Orçamento_07-12-07 33_ARTICULADO 5" xfId="19701"/>
    <cellStyle name="_31-07_PE_M-Orçamento_07-12-07 33_ARTICULADO 6" xfId="22944"/>
    <cellStyle name="_31-07_PE_M-Orçamento_07-12-07 34" xfId="121"/>
    <cellStyle name="_31-07_PE_M-Orçamento_07-12-07 34 2" xfId="3093"/>
    <cellStyle name="_31-07_PE_M-Orçamento_07-12-07 34 3" xfId="9946"/>
    <cellStyle name="_31-07_PE_M-Orçamento_07-12-07 34 4" xfId="13198"/>
    <cellStyle name="_31-07_PE_M-Orçamento_07-12-07 34 5" xfId="16450"/>
    <cellStyle name="_31-07_PE_M-Orçamento_07-12-07 34 6" xfId="19702"/>
    <cellStyle name="_31-07_PE_M-Orçamento_07-12-07 34 7" xfId="22945"/>
    <cellStyle name="_31-07_PE_M-Orçamento_07-12-07 34_ARTICULADO" xfId="6081"/>
    <cellStyle name="_31-07_PE_M-Orçamento_07-12-07 34_ARTICULADO 2" xfId="9947"/>
    <cellStyle name="_31-07_PE_M-Orçamento_07-12-07 34_ARTICULADO 3" xfId="13199"/>
    <cellStyle name="_31-07_PE_M-Orçamento_07-12-07 34_ARTICULADO 4" xfId="16451"/>
    <cellStyle name="_31-07_PE_M-Orçamento_07-12-07 34_ARTICULADO 5" xfId="19703"/>
    <cellStyle name="_31-07_PE_M-Orçamento_07-12-07 34_ARTICULADO 6" xfId="22946"/>
    <cellStyle name="_31-07_PE_M-Orçamento_07-12-07 35" xfId="122"/>
    <cellStyle name="_31-07_PE_M-Orçamento_07-12-07 35 2" xfId="3094"/>
    <cellStyle name="_31-07_PE_M-Orçamento_07-12-07 35 3" xfId="9948"/>
    <cellStyle name="_31-07_PE_M-Orçamento_07-12-07 35 4" xfId="13200"/>
    <cellStyle name="_31-07_PE_M-Orçamento_07-12-07 35 5" xfId="16452"/>
    <cellStyle name="_31-07_PE_M-Orçamento_07-12-07 35 6" xfId="19704"/>
    <cellStyle name="_31-07_PE_M-Orçamento_07-12-07 35 7" xfId="22947"/>
    <cellStyle name="_31-07_PE_M-Orçamento_07-12-07 35_ARTICULADO" xfId="6082"/>
    <cellStyle name="_31-07_PE_M-Orçamento_07-12-07 35_ARTICULADO 2" xfId="9949"/>
    <cellStyle name="_31-07_PE_M-Orçamento_07-12-07 35_ARTICULADO 3" xfId="13201"/>
    <cellStyle name="_31-07_PE_M-Orçamento_07-12-07 35_ARTICULADO 4" xfId="16453"/>
    <cellStyle name="_31-07_PE_M-Orçamento_07-12-07 35_ARTICULADO 5" xfId="19705"/>
    <cellStyle name="_31-07_PE_M-Orçamento_07-12-07 35_ARTICULADO 6" xfId="22948"/>
    <cellStyle name="_31-07_PE_M-Orçamento_07-12-07 36" xfId="1391"/>
    <cellStyle name="_31-07_PE_M-Orçamento_07-12-07 36 10" xfId="1392"/>
    <cellStyle name="_31-07_PE_M-Orçamento_07-12-07 36 10 2" xfId="4306"/>
    <cellStyle name="_31-07_PE_M-Orçamento_07-12-07 36 10 3" xfId="9951"/>
    <cellStyle name="_31-07_PE_M-Orçamento_07-12-07 36 10 4" xfId="13203"/>
    <cellStyle name="_31-07_PE_M-Orçamento_07-12-07 36 10 5" xfId="16455"/>
    <cellStyle name="_31-07_PE_M-Orçamento_07-12-07 36 10 6" xfId="19707"/>
    <cellStyle name="_31-07_PE_M-Orçamento_07-12-07 36 10 7" xfId="22950"/>
    <cellStyle name="_31-07_PE_M-Orçamento_07-12-07 36 11" xfId="1393"/>
    <cellStyle name="_31-07_PE_M-Orçamento_07-12-07 36 11 2" xfId="4307"/>
    <cellStyle name="_31-07_PE_M-Orçamento_07-12-07 36 11 3" xfId="9952"/>
    <cellStyle name="_31-07_PE_M-Orçamento_07-12-07 36 11 4" xfId="13204"/>
    <cellStyle name="_31-07_PE_M-Orçamento_07-12-07 36 11 5" xfId="16456"/>
    <cellStyle name="_31-07_PE_M-Orçamento_07-12-07 36 11 6" xfId="19708"/>
    <cellStyle name="_31-07_PE_M-Orçamento_07-12-07 36 11 7" xfId="22951"/>
    <cellStyle name="_31-07_PE_M-Orçamento_07-12-07 36 12" xfId="1394"/>
    <cellStyle name="_31-07_PE_M-Orçamento_07-12-07 36 12 2" xfId="4308"/>
    <cellStyle name="_31-07_PE_M-Orçamento_07-12-07 36 12 3" xfId="9953"/>
    <cellStyle name="_31-07_PE_M-Orçamento_07-12-07 36 12 4" xfId="13205"/>
    <cellStyle name="_31-07_PE_M-Orçamento_07-12-07 36 12 5" xfId="16457"/>
    <cellStyle name="_31-07_PE_M-Orçamento_07-12-07 36 12 6" xfId="19709"/>
    <cellStyle name="_31-07_PE_M-Orçamento_07-12-07 36 12 7" xfId="22952"/>
    <cellStyle name="_31-07_PE_M-Orçamento_07-12-07 36 13" xfId="1395"/>
    <cellStyle name="_31-07_PE_M-Orçamento_07-12-07 36 13 2" xfId="4309"/>
    <cellStyle name="_31-07_PE_M-Orçamento_07-12-07 36 13 3" xfId="9954"/>
    <cellStyle name="_31-07_PE_M-Orçamento_07-12-07 36 13 4" xfId="13206"/>
    <cellStyle name="_31-07_PE_M-Orçamento_07-12-07 36 13 5" xfId="16458"/>
    <cellStyle name="_31-07_PE_M-Orçamento_07-12-07 36 13 6" xfId="19710"/>
    <cellStyle name="_31-07_PE_M-Orçamento_07-12-07 36 13 7" xfId="22953"/>
    <cellStyle name="_31-07_PE_M-Orçamento_07-12-07 36 14" xfId="4305"/>
    <cellStyle name="_31-07_PE_M-Orçamento_07-12-07 36 15" xfId="9950"/>
    <cellStyle name="_31-07_PE_M-Orçamento_07-12-07 36 16" xfId="13202"/>
    <cellStyle name="_31-07_PE_M-Orçamento_07-12-07 36 17" xfId="16454"/>
    <cellStyle name="_31-07_PE_M-Orçamento_07-12-07 36 18" xfId="19706"/>
    <cellStyle name="_31-07_PE_M-Orçamento_07-12-07 36 19" xfId="22949"/>
    <cellStyle name="_31-07_PE_M-Orçamento_07-12-07 36 2" xfId="1396"/>
    <cellStyle name="_31-07_PE_M-Orçamento_07-12-07 36 2 2" xfId="4310"/>
    <cellStyle name="_31-07_PE_M-Orçamento_07-12-07 36 2 3" xfId="9955"/>
    <cellStyle name="_31-07_PE_M-Orçamento_07-12-07 36 2 4" xfId="13207"/>
    <cellStyle name="_31-07_PE_M-Orçamento_07-12-07 36 2 5" xfId="16459"/>
    <cellStyle name="_31-07_PE_M-Orçamento_07-12-07 36 2 6" xfId="19711"/>
    <cellStyle name="_31-07_PE_M-Orçamento_07-12-07 36 2 7" xfId="22954"/>
    <cellStyle name="_31-07_PE_M-Orçamento_07-12-07 36 3" xfId="1397"/>
    <cellStyle name="_31-07_PE_M-Orçamento_07-12-07 36 3 2" xfId="4311"/>
    <cellStyle name="_31-07_PE_M-Orçamento_07-12-07 36 3 3" xfId="9956"/>
    <cellStyle name="_31-07_PE_M-Orçamento_07-12-07 36 3 4" xfId="13208"/>
    <cellStyle name="_31-07_PE_M-Orçamento_07-12-07 36 3 5" xfId="16460"/>
    <cellStyle name="_31-07_PE_M-Orçamento_07-12-07 36 3 6" xfId="19712"/>
    <cellStyle name="_31-07_PE_M-Orçamento_07-12-07 36 3 7" xfId="22955"/>
    <cellStyle name="_31-07_PE_M-Orçamento_07-12-07 36 4" xfId="1398"/>
    <cellStyle name="_31-07_PE_M-Orçamento_07-12-07 36 4 2" xfId="4312"/>
    <cellStyle name="_31-07_PE_M-Orçamento_07-12-07 36 4 3" xfId="9957"/>
    <cellStyle name="_31-07_PE_M-Orçamento_07-12-07 36 4 4" xfId="13209"/>
    <cellStyle name="_31-07_PE_M-Orçamento_07-12-07 36 4 5" xfId="16461"/>
    <cellStyle name="_31-07_PE_M-Orçamento_07-12-07 36 4 6" xfId="19713"/>
    <cellStyle name="_31-07_PE_M-Orçamento_07-12-07 36 4 7" xfId="22956"/>
    <cellStyle name="_31-07_PE_M-Orçamento_07-12-07 36 5" xfId="1399"/>
    <cellStyle name="_31-07_PE_M-Orçamento_07-12-07 36 5 2" xfId="4313"/>
    <cellStyle name="_31-07_PE_M-Orçamento_07-12-07 36 5 3" xfId="9958"/>
    <cellStyle name="_31-07_PE_M-Orçamento_07-12-07 36 5 4" xfId="13210"/>
    <cellStyle name="_31-07_PE_M-Orçamento_07-12-07 36 5 5" xfId="16462"/>
    <cellStyle name="_31-07_PE_M-Orçamento_07-12-07 36 5 6" xfId="19714"/>
    <cellStyle name="_31-07_PE_M-Orçamento_07-12-07 36 5 7" xfId="22957"/>
    <cellStyle name="_31-07_PE_M-Orçamento_07-12-07 36 6" xfId="1400"/>
    <cellStyle name="_31-07_PE_M-Orçamento_07-12-07 36 6 2" xfId="4314"/>
    <cellStyle name="_31-07_PE_M-Orçamento_07-12-07 36 6 3" xfId="9959"/>
    <cellStyle name="_31-07_PE_M-Orçamento_07-12-07 36 6 4" xfId="13211"/>
    <cellStyle name="_31-07_PE_M-Orçamento_07-12-07 36 6 5" xfId="16463"/>
    <cellStyle name="_31-07_PE_M-Orçamento_07-12-07 36 6 6" xfId="19715"/>
    <cellStyle name="_31-07_PE_M-Orçamento_07-12-07 36 6 7" xfId="22958"/>
    <cellStyle name="_31-07_PE_M-Orçamento_07-12-07 36 7" xfId="1401"/>
    <cellStyle name="_31-07_PE_M-Orçamento_07-12-07 36 7 2" xfId="4315"/>
    <cellStyle name="_31-07_PE_M-Orçamento_07-12-07 36 7 3" xfId="9960"/>
    <cellStyle name="_31-07_PE_M-Orçamento_07-12-07 36 7 4" xfId="13212"/>
    <cellStyle name="_31-07_PE_M-Orçamento_07-12-07 36 7 5" xfId="16464"/>
    <cellStyle name="_31-07_PE_M-Orçamento_07-12-07 36 7 6" xfId="19716"/>
    <cellStyle name="_31-07_PE_M-Orçamento_07-12-07 36 7 7" xfId="22959"/>
    <cellStyle name="_31-07_PE_M-Orçamento_07-12-07 36 8" xfId="1402"/>
    <cellStyle name="_31-07_PE_M-Orçamento_07-12-07 36 8 2" xfId="4316"/>
    <cellStyle name="_31-07_PE_M-Orçamento_07-12-07 36 8 3" xfId="9961"/>
    <cellStyle name="_31-07_PE_M-Orçamento_07-12-07 36 8 4" xfId="13213"/>
    <cellStyle name="_31-07_PE_M-Orçamento_07-12-07 36 8 5" xfId="16465"/>
    <cellStyle name="_31-07_PE_M-Orçamento_07-12-07 36 8 6" xfId="19717"/>
    <cellStyle name="_31-07_PE_M-Orçamento_07-12-07 36 8 7" xfId="22960"/>
    <cellStyle name="_31-07_PE_M-Orçamento_07-12-07 36 9" xfId="1403"/>
    <cellStyle name="_31-07_PE_M-Orçamento_07-12-07 36 9 2" xfId="4317"/>
    <cellStyle name="_31-07_PE_M-Orçamento_07-12-07 36 9 3" xfId="9962"/>
    <cellStyle name="_31-07_PE_M-Orçamento_07-12-07 36 9 4" xfId="13214"/>
    <cellStyle name="_31-07_PE_M-Orçamento_07-12-07 36 9 5" xfId="16466"/>
    <cellStyle name="_31-07_PE_M-Orçamento_07-12-07 36 9 6" xfId="19718"/>
    <cellStyle name="_31-07_PE_M-Orçamento_07-12-07 36 9 7" xfId="22961"/>
    <cellStyle name="_31-07_PE_M-Orçamento_07-12-07 37" xfId="1404"/>
    <cellStyle name="_31-07_PE_M-Orçamento_07-12-07 37 10" xfId="1405"/>
    <cellStyle name="_31-07_PE_M-Orçamento_07-12-07 37 10 2" xfId="4319"/>
    <cellStyle name="_31-07_PE_M-Orçamento_07-12-07 37 10 3" xfId="9964"/>
    <cellStyle name="_31-07_PE_M-Orçamento_07-12-07 37 10 4" xfId="13216"/>
    <cellStyle name="_31-07_PE_M-Orçamento_07-12-07 37 10 5" xfId="16468"/>
    <cellStyle name="_31-07_PE_M-Orçamento_07-12-07 37 10 6" xfId="19720"/>
    <cellStyle name="_31-07_PE_M-Orçamento_07-12-07 37 10 7" xfId="22963"/>
    <cellStyle name="_31-07_PE_M-Orçamento_07-12-07 37 11" xfId="1406"/>
    <cellStyle name="_31-07_PE_M-Orçamento_07-12-07 37 11 2" xfId="4320"/>
    <cellStyle name="_31-07_PE_M-Orçamento_07-12-07 37 11 3" xfId="9965"/>
    <cellStyle name="_31-07_PE_M-Orçamento_07-12-07 37 11 4" xfId="13217"/>
    <cellStyle name="_31-07_PE_M-Orçamento_07-12-07 37 11 5" xfId="16469"/>
    <cellStyle name="_31-07_PE_M-Orçamento_07-12-07 37 11 6" xfId="19721"/>
    <cellStyle name="_31-07_PE_M-Orçamento_07-12-07 37 11 7" xfId="22964"/>
    <cellStyle name="_31-07_PE_M-Orçamento_07-12-07 37 12" xfId="1407"/>
    <cellStyle name="_31-07_PE_M-Orçamento_07-12-07 37 12 2" xfId="4321"/>
    <cellStyle name="_31-07_PE_M-Orçamento_07-12-07 37 12 3" xfId="9966"/>
    <cellStyle name="_31-07_PE_M-Orçamento_07-12-07 37 12 4" xfId="13218"/>
    <cellStyle name="_31-07_PE_M-Orçamento_07-12-07 37 12 5" xfId="16470"/>
    <cellStyle name="_31-07_PE_M-Orçamento_07-12-07 37 12 6" xfId="19722"/>
    <cellStyle name="_31-07_PE_M-Orçamento_07-12-07 37 12 7" xfId="22965"/>
    <cellStyle name="_31-07_PE_M-Orçamento_07-12-07 37 13" xfId="1408"/>
    <cellStyle name="_31-07_PE_M-Orçamento_07-12-07 37 13 2" xfId="4322"/>
    <cellStyle name="_31-07_PE_M-Orçamento_07-12-07 37 13 3" xfId="9967"/>
    <cellStyle name="_31-07_PE_M-Orçamento_07-12-07 37 13 4" xfId="13219"/>
    <cellStyle name="_31-07_PE_M-Orçamento_07-12-07 37 13 5" xfId="16471"/>
    <cellStyle name="_31-07_PE_M-Orçamento_07-12-07 37 13 6" xfId="19723"/>
    <cellStyle name="_31-07_PE_M-Orçamento_07-12-07 37 13 7" xfId="22966"/>
    <cellStyle name="_31-07_PE_M-Orçamento_07-12-07 37 14" xfId="4318"/>
    <cellStyle name="_31-07_PE_M-Orçamento_07-12-07 37 15" xfId="9963"/>
    <cellStyle name="_31-07_PE_M-Orçamento_07-12-07 37 16" xfId="13215"/>
    <cellStyle name="_31-07_PE_M-Orçamento_07-12-07 37 17" xfId="16467"/>
    <cellStyle name="_31-07_PE_M-Orçamento_07-12-07 37 18" xfId="19719"/>
    <cellStyle name="_31-07_PE_M-Orçamento_07-12-07 37 19" xfId="22962"/>
    <cellStyle name="_31-07_PE_M-Orçamento_07-12-07 37 2" xfId="1409"/>
    <cellStyle name="_31-07_PE_M-Orçamento_07-12-07 37 2 2" xfId="4323"/>
    <cellStyle name="_31-07_PE_M-Orçamento_07-12-07 37 2 3" xfId="9968"/>
    <cellStyle name="_31-07_PE_M-Orçamento_07-12-07 37 2 4" xfId="13220"/>
    <cellStyle name="_31-07_PE_M-Orçamento_07-12-07 37 2 5" xfId="16472"/>
    <cellStyle name="_31-07_PE_M-Orçamento_07-12-07 37 2 6" xfId="19724"/>
    <cellStyle name="_31-07_PE_M-Orçamento_07-12-07 37 2 7" xfId="22967"/>
    <cellStyle name="_31-07_PE_M-Orçamento_07-12-07 37 3" xfId="1410"/>
    <cellStyle name="_31-07_PE_M-Orçamento_07-12-07 37 3 2" xfId="4324"/>
    <cellStyle name="_31-07_PE_M-Orçamento_07-12-07 37 3 3" xfId="9969"/>
    <cellStyle name="_31-07_PE_M-Orçamento_07-12-07 37 3 4" xfId="13221"/>
    <cellStyle name="_31-07_PE_M-Orçamento_07-12-07 37 3 5" xfId="16473"/>
    <cellStyle name="_31-07_PE_M-Orçamento_07-12-07 37 3 6" xfId="19725"/>
    <cellStyle name="_31-07_PE_M-Orçamento_07-12-07 37 3 7" xfId="22968"/>
    <cellStyle name="_31-07_PE_M-Orçamento_07-12-07 37 4" xfId="1411"/>
    <cellStyle name="_31-07_PE_M-Orçamento_07-12-07 37 4 2" xfId="4325"/>
    <cellStyle name="_31-07_PE_M-Orçamento_07-12-07 37 4 3" xfId="9970"/>
    <cellStyle name="_31-07_PE_M-Orçamento_07-12-07 37 4 4" xfId="13222"/>
    <cellStyle name="_31-07_PE_M-Orçamento_07-12-07 37 4 5" xfId="16474"/>
    <cellStyle name="_31-07_PE_M-Orçamento_07-12-07 37 4 6" xfId="19726"/>
    <cellStyle name="_31-07_PE_M-Orçamento_07-12-07 37 4 7" xfId="22969"/>
    <cellStyle name="_31-07_PE_M-Orçamento_07-12-07 37 5" xfId="1412"/>
    <cellStyle name="_31-07_PE_M-Orçamento_07-12-07 37 5 2" xfId="4326"/>
    <cellStyle name="_31-07_PE_M-Orçamento_07-12-07 37 5 3" xfId="9971"/>
    <cellStyle name="_31-07_PE_M-Orçamento_07-12-07 37 5 4" xfId="13223"/>
    <cellStyle name="_31-07_PE_M-Orçamento_07-12-07 37 5 5" xfId="16475"/>
    <cellStyle name="_31-07_PE_M-Orçamento_07-12-07 37 5 6" xfId="19727"/>
    <cellStyle name="_31-07_PE_M-Orçamento_07-12-07 37 5 7" xfId="22970"/>
    <cellStyle name="_31-07_PE_M-Orçamento_07-12-07 37 6" xfId="1413"/>
    <cellStyle name="_31-07_PE_M-Orçamento_07-12-07 37 6 2" xfId="4327"/>
    <cellStyle name="_31-07_PE_M-Orçamento_07-12-07 37 6 3" xfId="9972"/>
    <cellStyle name="_31-07_PE_M-Orçamento_07-12-07 37 6 4" xfId="13224"/>
    <cellStyle name="_31-07_PE_M-Orçamento_07-12-07 37 6 5" xfId="16476"/>
    <cellStyle name="_31-07_PE_M-Orçamento_07-12-07 37 6 6" xfId="19728"/>
    <cellStyle name="_31-07_PE_M-Orçamento_07-12-07 37 6 7" xfId="22971"/>
    <cellStyle name="_31-07_PE_M-Orçamento_07-12-07 37 7" xfId="1414"/>
    <cellStyle name="_31-07_PE_M-Orçamento_07-12-07 37 7 2" xfId="4328"/>
    <cellStyle name="_31-07_PE_M-Orçamento_07-12-07 37 7 3" xfId="9973"/>
    <cellStyle name="_31-07_PE_M-Orçamento_07-12-07 37 7 4" xfId="13225"/>
    <cellStyle name="_31-07_PE_M-Orçamento_07-12-07 37 7 5" xfId="16477"/>
    <cellStyle name="_31-07_PE_M-Orçamento_07-12-07 37 7 6" xfId="19729"/>
    <cellStyle name="_31-07_PE_M-Orçamento_07-12-07 37 7 7" xfId="22972"/>
    <cellStyle name="_31-07_PE_M-Orçamento_07-12-07 37 8" xfId="1415"/>
    <cellStyle name="_31-07_PE_M-Orçamento_07-12-07 37 8 2" xfId="4329"/>
    <cellStyle name="_31-07_PE_M-Orçamento_07-12-07 37 8 3" xfId="9974"/>
    <cellStyle name="_31-07_PE_M-Orçamento_07-12-07 37 8 4" xfId="13226"/>
    <cellStyle name="_31-07_PE_M-Orçamento_07-12-07 37 8 5" xfId="16478"/>
    <cellStyle name="_31-07_PE_M-Orçamento_07-12-07 37 8 6" xfId="19730"/>
    <cellStyle name="_31-07_PE_M-Orçamento_07-12-07 37 8 7" xfId="22973"/>
    <cellStyle name="_31-07_PE_M-Orçamento_07-12-07 37 9" xfId="1416"/>
    <cellStyle name="_31-07_PE_M-Orçamento_07-12-07 37 9 2" xfId="4330"/>
    <cellStyle name="_31-07_PE_M-Orçamento_07-12-07 37 9 3" xfId="9975"/>
    <cellStyle name="_31-07_PE_M-Orçamento_07-12-07 37 9 4" xfId="13227"/>
    <cellStyle name="_31-07_PE_M-Orçamento_07-12-07 37 9 5" xfId="16479"/>
    <cellStyle name="_31-07_PE_M-Orçamento_07-12-07 37 9 6" xfId="19731"/>
    <cellStyle name="_31-07_PE_M-Orçamento_07-12-07 37 9 7" xfId="22974"/>
    <cellStyle name="_31-07_PE_M-Orçamento_07-12-07 38" xfId="1417"/>
    <cellStyle name="_31-07_PE_M-Orçamento_07-12-07 38 10" xfId="1418"/>
    <cellStyle name="_31-07_PE_M-Orçamento_07-12-07 38 10 2" xfId="4332"/>
    <cellStyle name="_31-07_PE_M-Orçamento_07-12-07 38 10 3" xfId="9977"/>
    <cellStyle name="_31-07_PE_M-Orçamento_07-12-07 38 10 4" xfId="13229"/>
    <cellStyle name="_31-07_PE_M-Orçamento_07-12-07 38 10 5" xfId="16481"/>
    <cellStyle name="_31-07_PE_M-Orçamento_07-12-07 38 10 6" xfId="19733"/>
    <cellStyle name="_31-07_PE_M-Orçamento_07-12-07 38 10 7" xfId="22976"/>
    <cellStyle name="_31-07_PE_M-Orçamento_07-12-07 38 11" xfId="1419"/>
    <cellStyle name="_31-07_PE_M-Orçamento_07-12-07 38 11 2" xfId="4333"/>
    <cellStyle name="_31-07_PE_M-Orçamento_07-12-07 38 11 3" xfId="9978"/>
    <cellStyle name="_31-07_PE_M-Orçamento_07-12-07 38 11 4" xfId="13230"/>
    <cellStyle name="_31-07_PE_M-Orçamento_07-12-07 38 11 5" xfId="16482"/>
    <cellStyle name="_31-07_PE_M-Orçamento_07-12-07 38 11 6" xfId="19734"/>
    <cellStyle name="_31-07_PE_M-Orçamento_07-12-07 38 11 7" xfId="22977"/>
    <cellStyle name="_31-07_PE_M-Orçamento_07-12-07 38 12" xfId="1420"/>
    <cellStyle name="_31-07_PE_M-Orçamento_07-12-07 38 12 2" xfId="4334"/>
    <cellStyle name="_31-07_PE_M-Orçamento_07-12-07 38 12 3" xfId="9979"/>
    <cellStyle name="_31-07_PE_M-Orçamento_07-12-07 38 12 4" xfId="13231"/>
    <cellStyle name="_31-07_PE_M-Orçamento_07-12-07 38 12 5" xfId="16483"/>
    <cellStyle name="_31-07_PE_M-Orçamento_07-12-07 38 12 6" xfId="19735"/>
    <cellStyle name="_31-07_PE_M-Orçamento_07-12-07 38 12 7" xfId="22978"/>
    <cellStyle name="_31-07_PE_M-Orçamento_07-12-07 38 13" xfId="1421"/>
    <cellStyle name="_31-07_PE_M-Orçamento_07-12-07 38 13 2" xfId="4335"/>
    <cellStyle name="_31-07_PE_M-Orçamento_07-12-07 38 13 3" xfId="9980"/>
    <cellStyle name="_31-07_PE_M-Orçamento_07-12-07 38 13 4" xfId="13232"/>
    <cellStyle name="_31-07_PE_M-Orçamento_07-12-07 38 13 5" xfId="16484"/>
    <cellStyle name="_31-07_PE_M-Orçamento_07-12-07 38 13 6" xfId="19736"/>
    <cellStyle name="_31-07_PE_M-Orçamento_07-12-07 38 13 7" xfId="22979"/>
    <cellStyle name="_31-07_PE_M-Orçamento_07-12-07 38 14" xfId="4331"/>
    <cellStyle name="_31-07_PE_M-Orçamento_07-12-07 38 15" xfId="9976"/>
    <cellStyle name="_31-07_PE_M-Orçamento_07-12-07 38 16" xfId="13228"/>
    <cellStyle name="_31-07_PE_M-Orçamento_07-12-07 38 17" xfId="16480"/>
    <cellStyle name="_31-07_PE_M-Orçamento_07-12-07 38 18" xfId="19732"/>
    <cellStyle name="_31-07_PE_M-Orçamento_07-12-07 38 19" xfId="22975"/>
    <cellStyle name="_31-07_PE_M-Orçamento_07-12-07 38 2" xfId="1422"/>
    <cellStyle name="_31-07_PE_M-Orçamento_07-12-07 38 2 2" xfId="4336"/>
    <cellStyle name="_31-07_PE_M-Orçamento_07-12-07 38 2 3" xfId="9981"/>
    <cellStyle name="_31-07_PE_M-Orçamento_07-12-07 38 2 4" xfId="13233"/>
    <cellStyle name="_31-07_PE_M-Orçamento_07-12-07 38 2 5" xfId="16485"/>
    <cellStyle name="_31-07_PE_M-Orçamento_07-12-07 38 2 6" xfId="19737"/>
    <cellStyle name="_31-07_PE_M-Orçamento_07-12-07 38 2 7" xfId="22980"/>
    <cellStyle name="_31-07_PE_M-Orçamento_07-12-07 38 3" xfId="1423"/>
    <cellStyle name="_31-07_PE_M-Orçamento_07-12-07 38 3 2" xfId="4337"/>
    <cellStyle name="_31-07_PE_M-Orçamento_07-12-07 38 3 3" xfId="9982"/>
    <cellStyle name="_31-07_PE_M-Orçamento_07-12-07 38 3 4" xfId="13234"/>
    <cellStyle name="_31-07_PE_M-Orçamento_07-12-07 38 3 5" xfId="16486"/>
    <cellStyle name="_31-07_PE_M-Orçamento_07-12-07 38 3 6" xfId="19738"/>
    <cellStyle name="_31-07_PE_M-Orçamento_07-12-07 38 3 7" xfId="22981"/>
    <cellStyle name="_31-07_PE_M-Orçamento_07-12-07 38 4" xfId="1424"/>
    <cellStyle name="_31-07_PE_M-Orçamento_07-12-07 38 4 2" xfId="4338"/>
    <cellStyle name="_31-07_PE_M-Orçamento_07-12-07 38 4 3" xfId="9983"/>
    <cellStyle name="_31-07_PE_M-Orçamento_07-12-07 38 4 4" xfId="13235"/>
    <cellStyle name="_31-07_PE_M-Orçamento_07-12-07 38 4 5" xfId="16487"/>
    <cellStyle name="_31-07_PE_M-Orçamento_07-12-07 38 4 6" xfId="19739"/>
    <cellStyle name="_31-07_PE_M-Orçamento_07-12-07 38 4 7" xfId="22982"/>
    <cellStyle name="_31-07_PE_M-Orçamento_07-12-07 38 5" xfId="1425"/>
    <cellStyle name="_31-07_PE_M-Orçamento_07-12-07 38 5 2" xfId="4339"/>
    <cellStyle name="_31-07_PE_M-Orçamento_07-12-07 38 5 3" xfId="9984"/>
    <cellStyle name="_31-07_PE_M-Orçamento_07-12-07 38 5 4" xfId="13236"/>
    <cellStyle name="_31-07_PE_M-Orçamento_07-12-07 38 5 5" xfId="16488"/>
    <cellStyle name="_31-07_PE_M-Orçamento_07-12-07 38 5 6" xfId="19740"/>
    <cellStyle name="_31-07_PE_M-Orçamento_07-12-07 38 5 7" xfId="22983"/>
    <cellStyle name="_31-07_PE_M-Orçamento_07-12-07 38 6" xfId="1426"/>
    <cellStyle name="_31-07_PE_M-Orçamento_07-12-07 38 6 2" xfId="4340"/>
    <cellStyle name="_31-07_PE_M-Orçamento_07-12-07 38 6 3" xfId="9985"/>
    <cellStyle name="_31-07_PE_M-Orçamento_07-12-07 38 6 4" xfId="13237"/>
    <cellStyle name="_31-07_PE_M-Orçamento_07-12-07 38 6 5" xfId="16489"/>
    <cellStyle name="_31-07_PE_M-Orçamento_07-12-07 38 6 6" xfId="19741"/>
    <cellStyle name="_31-07_PE_M-Orçamento_07-12-07 38 6 7" xfId="22984"/>
    <cellStyle name="_31-07_PE_M-Orçamento_07-12-07 38 7" xfId="1427"/>
    <cellStyle name="_31-07_PE_M-Orçamento_07-12-07 38 7 2" xfId="4341"/>
    <cellStyle name="_31-07_PE_M-Orçamento_07-12-07 38 7 3" xfId="9986"/>
    <cellStyle name="_31-07_PE_M-Orçamento_07-12-07 38 7 4" xfId="13238"/>
    <cellStyle name="_31-07_PE_M-Orçamento_07-12-07 38 7 5" xfId="16490"/>
    <cellStyle name="_31-07_PE_M-Orçamento_07-12-07 38 7 6" xfId="19742"/>
    <cellStyle name="_31-07_PE_M-Orçamento_07-12-07 38 7 7" xfId="22985"/>
    <cellStyle name="_31-07_PE_M-Orçamento_07-12-07 38 8" xfId="1428"/>
    <cellStyle name="_31-07_PE_M-Orçamento_07-12-07 38 8 2" xfId="4342"/>
    <cellStyle name="_31-07_PE_M-Orçamento_07-12-07 38 8 3" xfId="9987"/>
    <cellStyle name="_31-07_PE_M-Orçamento_07-12-07 38 8 4" xfId="13239"/>
    <cellStyle name="_31-07_PE_M-Orçamento_07-12-07 38 8 5" xfId="16491"/>
    <cellStyle name="_31-07_PE_M-Orçamento_07-12-07 38 8 6" xfId="19743"/>
    <cellStyle name="_31-07_PE_M-Orçamento_07-12-07 38 8 7" xfId="22986"/>
    <cellStyle name="_31-07_PE_M-Orçamento_07-12-07 38 9" xfId="1429"/>
    <cellStyle name="_31-07_PE_M-Orçamento_07-12-07 38 9 2" xfId="4343"/>
    <cellStyle name="_31-07_PE_M-Orçamento_07-12-07 38 9 3" xfId="9988"/>
    <cellStyle name="_31-07_PE_M-Orçamento_07-12-07 38 9 4" xfId="13240"/>
    <cellStyle name="_31-07_PE_M-Orçamento_07-12-07 38 9 5" xfId="16492"/>
    <cellStyle name="_31-07_PE_M-Orçamento_07-12-07 38 9 6" xfId="19744"/>
    <cellStyle name="_31-07_PE_M-Orçamento_07-12-07 38 9 7" xfId="22987"/>
    <cellStyle name="_31-07_PE_M-Orçamento_07-12-07 39" xfId="1430"/>
    <cellStyle name="_31-07_PE_M-Orçamento_07-12-07 39 10" xfId="1431"/>
    <cellStyle name="_31-07_PE_M-Orçamento_07-12-07 39 10 2" xfId="4345"/>
    <cellStyle name="_31-07_PE_M-Orçamento_07-12-07 39 10 3" xfId="9990"/>
    <cellStyle name="_31-07_PE_M-Orçamento_07-12-07 39 10 4" xfId="13242"/>
    <cellStyle name="_31-07_PE_M-Orçamento_07-12-07 39 10 5" xfId="16494"/>
    <cellStyle name="_31-07_PE_M-Orçamento_07-12-07 39 10 6" xfId="19746"/>
    <cellStyle name="_31-07_PE_M-Orçamento_07-12-07 39 10 7" xfId="22989"/>
    <cellStyle name="_31-07_PE_M-Orçamento_07-12-07 39 11" xfId="1432"/>
    <cellStyle name="_31-07_PE_M-Orçamento_07-12-07 39 11 2" xfId="4346"/>
    <cellStyle name="_31-07_PE_M-Orçamento_07-12-07 39 11 3" xfId="9991"/>
    <cellStyle name="_31-07_PE_M-Orçamento_07-12-07 39 11 4" xfId="13243"/>
    <cellStyle name="_31-07_PE_M-Orçamento_07-12-07 39 11 5" xfId="16495"/>
    <cellStyle name="_31-07_PE_M-Orçamento_07-12-07 39 11 6" xfId="19747"/>
    <cellStyle name="_31-07_PE_M-Orçamento_07-12-07 39 11 7" xfId="22990"/>
    <cellStyle name="_31-07_PE_M-Orçamento_07-12-07 39 12" xfId="1433"/>
    <cellStyle name="_31-07_PE_M-Orçamento_07-12-07 39 12 2" xfId="4347"/>
    <cellStyle name="_31-07_PE_M-Orçamento_07-12-07 39 12 3" xfId="9992"/>
    <cellStyle name="_31-07_PE_M-Orçamento_07-12-07 39 12 4" xfId="13244"/>
    <cellStyle name="_31-07_PE_M-Orçamento_07-12-07 39 12 5" xfId="16496"/>
    <cellStyle name="_31-07_PE_M-Orçamento_07-12-07 39 12 6" xfId="19748"/>
    <cellStyle name="_31-07_PE_M-Orçamento_07-12-07 39 12 7" xfId="22991"/>
    <cellStyle name="_31-07_PE_M-Orçamento_07-12-07 39 13" xfId="1434"/>
    <cellStyle name="_31-07_PE_M-Orçamento_07-12-07 39 13 2" xfId="4348"/>
    <cellStyle name="_31-07_PE_M-Orçamento_07-12-07 39 13 3" xfId="9993"/>
    <cellStyle name="_31-07_PE_M-Orçamento_07-12-07 39 13 4" xfId="13245"/>
    <cellStyle name="_31-07_PE_M-Orçamento_07-12-07 39 13 5" xfId="16497"/>
    <cellStyle name="_31-07_PE_M-Orçamento_07-12-07 39 13 6" xfId="19749"/>
    <cellStyle name="_31-07_PE_M-Orçamento_07-12-07 39 13 7" xfId="22992"/>
    <cellStyle name="_31-07_PE_M-Orçamento_07-12-07 39 14" xfId="4344"/>
    <cellStyle name="_31-07_PE_M-Orçamento_07-12-07 39 15" xfId="9989"/>
    <cellStyle name="_31-07_PE_M-Orçamento_07-12-07 39 16" xfId="13241"/>
    <cellStyle name="_31-07_PE_M-Orçamento_07-12-07 39 17" xfId="16493"/>
    <cellStyle name="_31-07_PE_M-Orçamento_07-12-07 39 18" xfId="19745"/>
    <cellStyle name="_31-07_PE_M-Orçamento_07-12-07 39 19" xfId="22988"/>
    <cellStyle name="_31-07_PE_M-Orçamento_07-12-07 39 2" xfId="1435"/>
    <cellStyle name="_31-07_PE_M-Orçamento_07-12-07 39 2 2" xfId="4349"/>
    <cellStyle name="_31-07_PE_M-Orçamento_07-12-07 39 2 3" xfId="9994"/>
    <cellStyle name="_31-07_PE_M-Orçamento_07-12-07 39 2 4" xfId="13246"/>
    <cellStyle name="_31-07_PE_M-Orçamento_07-12-07 39 2 5" xfId="16498"/>
    <cellStyle name="_31-07_PE_M-Orçamento_07-12-07 39 2 6" xfId="19750"/>
    <cellStyle name="_31-07_PE_M-Orçamento_07-12-07 39 2 7" xfId="22993"/>
    <cellStyle name="_31-07_PE_M-Orçamento_07-12-07 39 3" xfId="1436"/>
    <cellStyle name="_31-07_PE_M-Orçamento_07-12-07 39 3 2" xfId="4350"/>
    <cellStyle name="_31-07_PE_M-Orçamento_07-12-07 39 3 3" xfId="9995"/>
    <cellStyle name="_31-07_PE_M-Orçamento_07-12-07 39 3 4" xfId="13247"/>
    <cellStyle name="_31-07_PE_M-Orçamento_07-12-07 39 3 5" xfId="16499"/>
    <cellStyle name="_31-07_PE_M-Orçamento_07-12-07 39 3 6" xfId="19751"/>
    <cellStyle name="_31-07_PE_M-Orçamento_07-12-07 39 3 7" xfId="22994"/>
    <cellStyle name="_31-07_PE_M-Orçamento_07-12-07 39 4" xfId="1437"/>
    <cellStyle name="_31-07_PE_M-Orçamento_07-12-07 39 4 2" xfId="4351"/>
    <cellStyle name="_31-07_PE_M-Orçamento_07-12-07 39 4 3" xfId="9996"/>
    <cellStyle name="_31-07_PE_M-Orçamento_07-12-07 39 4 4" xfId="13248"/>
    <cellStyle name="_31-07_PE_M-Orçamento_07-12-07 39 4 5" xfId="16500"/>
    <cellStyle name="_31-07_PE_M-Orçamento_07-12-07 39 4 6" xfId="19752"/>
    <cellStyle name="_31-07_PE_M-Orçamento_07-12-07 39 4 7" xfId="22995"/>
    <cellStyle name="_31-07_PE_M-Orçamento_07-12-07 39 5" xfId="1438"/>
    <cellStyle name="_31-07_PE_M-Orçamento_07-12-07 39 5 2" xfId="4352"/>
    <cellStyle name="_31-07_PE_M-Orçamento_07-12-07 39 5 3" xfId="9997"/>
    <cellStyle name="_31-07_PE_M-Orçamento_07-12-07 39 5 4" xfId="13249"/>
    <cellStyle name="_31-07_PE_M-Orçamento_07-12-07 39 5 5" xfId="16501"/>
    <cellStyle name="_31-07_PE_M-Orçamento_07-12-07 39 5 6" xfId="19753"/>
    <cellStyle name="_31-07_PE_M-Orçamento_07-12-07 39 5 7" xfId="22996"/>
    <cellStyle name="_31-07_PE_M-Orçamento_07-12-07 39 6" xfId="1439"/>
    <cellStyle name="_31-07_PE_M-Orçamento_07-12-07 39 6 2" xfId="4353"/>
    <cellStyle name="_31-07_PE_M-Orçamento_07-12-07 39 6 3" xfId="9998"/>
    <cellStyle name="_31-07_PE_M-Orçamento_07-12-07 39 6 4" xfId="13250"/>
    <cellStyle name="_31-07_PE_M-Orçamento_07-12-07 39 6 5" xfId="16502"/>
    <cellStyle name="_31-07_PE_M-Orçamento_07-12-07 39 6 6" xfId="19754"/>
    <cellStyle name="_31-07_PE_M-Orçamento_07-12-07 39 6 7" xfId="22997"/>
    <cellStyle name="_31-07_PE_M-Orçamento_07-12-07 39 7" xfId="1440"/>
    <cellStyle name="_31-07_PE_M-Orçamento_07-12-07 39 7 2" xfId="4354"/>
    <cellStyle name="_31-07_PE_M-Orçamento_07-12-07 39 7 3" xfId="9999"/>
    <cellStyle name="_31-07_PE_M-Orçamento_07-12-07 39 7 4" xfId="13251"/>
    <cellStyle name="_31-07_PE_M-Orçamento_07-12-07 39 7 5" xfId="16503"/>
    <cellStyle name="_31-07_PE_M-Orçamento_07-12-07 39 7 6" xfId="19755"/>
    <cellStyle name="_31-07_PE_M-Orçamento_07-12-07 39 7 7" xfId="22998"/>
    <cellStyle name="_31-07_PE_M-Orçamento_07-12-07 39 8" xfId="1441"/>
    <cellStyle name="_31-07_PE_M-Orçamento_07-12-07 39 8 2" xfId="4355"/>
    <cellStyle name="_31-07_PE_M-Orçamento_07-12-07 39 8 3" xfId="10000"/>
    <cellStyle name="_31-07_PE_M-Orçamento_07-12-07 39 8 4" xfId="13252"/>
    <cellStyle name="_31-07_PE_M-Orçamento_07-12-07 39 8 5" xfId="16504"/>
    <cellStyle name="_31-07_PE_M-Orçamento_07-12-07 39 8 6" xfId="19756"/>
    <cellStyle name="_31-07_PE_M-Orçamento_07-12-07 39 8 7" xfId="22999"/>
    <cellStyle name="_31-07_PE_M-Orçamento_07-12-07 39 9" xfId="1442"/>
    <cellStyle name="_31-07_PE_M-Orçamento_07-12-07 39 9 2" xfId="4356"/>
    <cellStyle name="_31-07_PE_M-Orçamento_07-12-07 39 9 3" xfId="10001"/>
    <cellStyle name="_31-07_PE_M-Orçamento_07-12-07 39 9 4" xfId="13253"/>
    <cellStyle name="_31-07_PE_M-Orçamento_07-12-07 39 9 5" xfId="16505"/>
    <cellStyle name="_31-07_PE_M-Orçamento_07-12-07 39 9 6" xfId="19757"/>
    <cellStyle name="_31-07_PE_M-Orçamento_07-12-07 39 9 7" xfId="23000"/>
    <cellStyle name="_31-07_PE_M-Orçamento_07-12-07 4" xfId="123"/>
    <cellStyle name="_31-07_PE_M-Orçamento_07-12-07 4 10" xfId="1443"/>
    <cellStyle name="_31-07_PE_M-Orçamento_07-12-07 4 10 2" xfId="4357"/>
    <cellStyle name="_31-07_PE_M-Orçamento_07-12-07 4 10 3" xfId="10003"/>
    <cellStyle name="_31-07_PE_M-Orçamento_07-12-07 4 10 4" xfId="13255"/>
    <cellStyle name="_31-07_PE_M-Orçamento_07-12-07 4 10 5" xfId="16507"/>
    <cellStyle name="_31-07_PE_M-Orçamento_07-12-07 4 10 6" xfId="19759"/>
    <cellStyle name="_31-07_PE_M-Orçamento_07-12-07 4 10 7" xfId="23002"/>
    <cellStyle name="_31-07_PE_M-Orçamento_07-12-07 4 11" xfId="1444"/>
    <cellStyle name="_31-07_PE_M-Orçamento_07-12-07 4 11 2" xfId="4358"/>
    <cellStyle name="_31-07_PE_M-Orçamento_07-12-07 4 11 3" xfId="10004"/>
    <cellStyle name="_31-07_PE_M-Orçamento_07-12-07 4 11 4" xfId="13256"/>
    <cellStyle name="_31-07_PE_M-Orçamento_07-12-07 4 11 5" xfId="16508"/>
    <cellStyle name="_31-07_PE_M-Orçamento_07-12-07 4 11 6" xfId="19760"/>
    <cellStyle name="_31-07_PE_M-Orçamento_07-12-07 4 11 7" xfId="23003"/>
    <cellStyle name="_31-07_PE_M-Orçamento_07-12-07 4 12" xfId="1445"/>
    <cellStyle name="_31-07_PE_M-Orçamento_07-12-07 4 12 2" xfId="4359"/>
    <cellStyle name="_31-07_PE_M-Orçamento_07-12-07 4 12 3" xfId="10005"/>
    <cellStyle name="_31-07_PE_M-Orçamento_07-12-07 4 12 4" xfId="13257"/>
    <cellStyle name="_31-07_PE_M-Orçamento_07-12-07 4 12 5" xfId="16509"/>
    <cellStyle name="_31-07_PE_M-Orçamento_07-12-07 4 12 6" xfId="19761"/>
    <cellStyle name="_31-07_PE_M-Orçamento_07-12-07 4 12 7" xfId="23004"/>
    <cellStyle name="_31-07_PE_M-Orçamento_07-12-07 4 13" xfId="1446"/>
    <cellStyle name="_31-07_PE_M-Orçamento_07-12-07 4 13 2" xfId="4360"/>
    <cellStyle name="_31-07_PE_M-Orçamento_07-12-07 4 13 3" xfId="10006"/>
    <cellStyle name="_31-07_PE_M-Orçamento_07-12-07 4 13 4" xfId="13258"/>
    <cellStyle name="_31-07_PE_M-Orçamento_07-12-07 4 13 5" xfId="16510"/>
    <cellStyle name="_31-07_PE_M-Orçamento_07-12-07 4 13 6" xfId="19762"/>
    <cellStyle name="_31-07_PE_M-Orçamento_07-12-07 4 13 7" xfId="23005"/>
    <cellStyle name="_31-07_PE_M-Orçamento_07-12-07 4 14" xfId="1447"/>
    <cellStyle name="_31-07_PE_M-Orçamento_07-12-07 4 14 2" xfId="4361"/>
    <cellStyle name="_31-07_PE_M-Orçamento_07-12-07 4 14 3" xfId="10007"/>
    <cellStyle name="_31-07_PE_M-Orçamento_07-12-07 4 14 4" xfId="13259"/>
    <cellStyle name="_31-07_PE_M-Orçamento_07-12-07 4 14 5" xfId="16511"/>
    <cellStyle name="_31-07_PE_M-Orçamento_07-12-07 4 14 6" xfId="19763"/>
    <cellStyle name="_31-07_PE_M-Orçamento_07-12-07 4 14 7" xfId="23006"/>
    <cellStyle name="_31-07_PE_M-Orçamento_07-12-07 4 15" xfId="1448"/>
    <cellStyle name="_31-07_PE_M-Orçamento_07-12-07 4 15 2" xfId="4362"/>
    <cellStyle name="_31-07_PE_M-Orçamento_07-12-07 4 15 3" xfId="10008"/>
    <cellStyle name="_31-07_PE_M-Orçamento_07-12-07 4 15 4" xfId="13260"/>
    <cellStyle name="_31-07_PE_M-Orçamento_07-12-07 4 15 5" xfId="16512"/>
    <cellStyle name="_31-07_PE_M-Orçamento_07-12-07 4 15 6" xfId="19764"/>
    <cellStyle name="_31-07_PE_M-Orçamento_07-12-07 4 15 7" xfId="23007"/>
    <cellStyle name="_31-07_PE_M-Orçamento_07-12-07 4 16" xfId="1449"/>
    <cellStyle name="_31-07_PE_M-Orçamento_07-12-07 4 16 2" xfId="4363"/>
    <cellStyle name="_31-07_PE_M-Orçamento_07-12-07 4 16 3" xfId="10009"/>
    <cellStyle name="_31-07_PE_M-Orçamento_07-12-07 4 16 4" xfId="13261"/>
    <cellStyle name="_31-07_PE_M-Orçamento_07-12-07 4 16 5" xfId="16513"/>
    <cellStyle name="_31-07_PE_M-Orçamento_07-12-07 4 16 6" xfId="19765"/>
    <cellStyle name="_31-07_PE_M-Orçamento_07-12-07 4 16 7" xfId="23008"/>
    <cellStyle name="_31-07_PE_M-Orçamento_07-12-07 4 17" xfId="1450"/>
    <cellStyle name="_31-07_PE_M-Orçamento_07-12-07 4 17 2" xfId="4364"/>
    <cellStyle name="_31-07_PE_M-Orçamento_07-12-07 4 17 3" xfId="10010"/>
    <cellStyle name="_31-07_PE_M-Orçamento_07-12-07 4 17 4" xfId="13262"/>
    <cellStyle name="_31-07_PE_M-Orçamento_07-12-07 4 17 5" xfId="16514"/>
    <cellStyle name="_31-07_PE_M-Orçamento_07-12-07 4 17 6" xfId="19766"/>
    <cellStyle name="_31-07_PE_M-Orçamento_07-12-07 4 17 7" xfId="23009"/>
    <cellStyle name="_31-07_PE_M-Orçamento_07-12-07 4 18" xfId="1451"/>
    <cellStyle name="_31-07_PE_M-Orçamento_07-12-07 4 18 2" xfId="4365"/>
    <cellStyle name="_31-07_PE_M-Orçamento_07-12-07 4 18 3" xfId="10011"/>
    <cellStyle name="_31-07_PE_M-Orçamento_07-12-07 4 18 4" xfId="13263"/>
    <cellStyle name="_31-07_PE_M-Orçamento_07-12-07 4 18 5" xfId="16515"/>
    <cellStyle name="_31-07_PE_M-Orçamento_07-12-07 4 18 6" xfId="19767"/>
    <cellStyle name="_31-07_PE_M-Orçamento_07-12-07 4 18 7" xfId="23010"/>
    <cellStyle name="_31-07_PE_M-Orçamento_07-12-07 4 19" xfId="1452"/>
    <cellStyle name="_31-07_PE_M-Orçamento_07-12-07 4 19 2" xfId="4366"/>
    <cellStyle name="_31-07_PE_M-Orçamento_07-12-07 4 19 3" xfId="10012"/>
    <cellStyle name="_31-07_PE_M-Orçamento_07-12-07 4 19 4" xfId="13264"/>
    <cellStyle name="_31-07_PE_M-Orçamento_07-12-07 4 19 5" xfId="16516"/>
    <cellStyle name="_31-07_PE_M-Orçamento_07-12-07 4 19 6" xfId="19768"/>
    <cellStyle name="_31-07_PE_M-Orçamento_07-12-07 4 19 7" xfId="23011"/>
    <cellStyle name="_31-07_PE_M-Orçamento_07-12-07 4 2" xfId="1453"/>
    <cellStyle name="_31-07_PE_M-Orçamento_07-12-07 4 2 2" xfId="4367"/>
    <cellStyle name="_31-07_PE_M-Orçamento_07-12-07 4 2 3" xfId="10013"/>
    <cellStyle name="_31-07_PE_M-Orçamento_07-12-07 4 2 4" xfId="13265"/>
    <cellStyle name="_31-07_PE_M-Orçamento_07-12-07 4 2 5" xfId="16517"/>
    <cellStyle name="_31-07_PE_M-Orçamento_07-12-07 4 2 6" xfId="19769"/>
    <cellStyle name="_31-07_PE_M-Orçamento_07-12-07 4 2 7" xfId="23012"/>
    <cellStyle name="_31-07_PE_M-Orçamento_07-12-07 4 20" xfId="1454"/>
    <cellStyle name="_31-07_PE_M-Orçamento_07-12-07 4 20 2" xfId="4368"/>
    <cellStyle name="_31-07_PE_M-Orçamento_07-12-07 4 20 3" xfId="10014"/>
    <cellStyle name="_31-07_PE_M-Orçamento_07-12-07 4 20 4" xfId="13266"/>
    <cellStyle name="_31-07_PE_M-Orçamento_07-12-07 4 20 5" xfId="16518"/>
    <cellStyle name="_31-07_PE_M-Orçamento_07-12-07 4 20 6" xfId="19770"/>
    <cellStyle name="_31-07_PE_M-Orçamento_07-12-07 4 20 7" xfId="23013"/>
    <cellStyle name="_31-07_PE_M-Orçamento_07-12-07 4 21" xfId="1455"/>
    <cellStyle name="_31-07_PE_M-Orçamento_07-12-07 4 21 2" xfId="4369"/>
    <cellStyle name="_31-07_PE_M-Orçamento_07-12-07 4 21 3" xfId="10015"/>
    <cellStyle name="_31-07_PE_M-Orçamento_07-12-07 4 21 4" xfId="13267"/>
    <cellStyle name="_31-07_PE_M-Orçamento_07-12-07 4 21 5" xfId="16519"/>
    <cellStyle name="_31-07_PE_M-Orçamento_07-12-07 4 21 6" xfId="19771"/>
    <cellStyle name="_31-07_PE_M-Orçamento_07-12-07 4 21 7" xfId="23014"/>
    <cellStyle name="_31-07_PE_M-Orçamento_07-12-07 4 22" xfId="1456"/>
    <cellStyle name="_31-07_PE_M-Orçamento_07-12-07 4 22 2" xfId="4370"/>
    <cellStyle name="_31-07_PE_M-Orçamento_07-12-07 4 22 3" xfId="10016"/>
    <cellStyle name="_31-07_PE_M-Orçamento_07-12-07 4 22 4" xfId="13268"/>
    <cellStyle name="_31-07_PE_M-Orçamento_07-12-07 4 22 5" xfId="16520"/>
    <cellStyle name="_31-07_PE_M-Orçamento_07-12-07 4 22 6" xfId="19772"/>
    <cellStyle name="_31-07_PE_M-Orçamento_07-12-07 4 22 7" xfId="23015"/>
    <cellStyle name="_31-07_PE_M-Orçamento_07-12-07 4 23" xfId="1457"/>
    <cellStyle name="_31-07_PE_M-Orçamento_07-12-07 4 23 2" xfId="4371"/>
    <cellStyle name="_31-07_PE_M-Orçamento_07-12-07 4 23 3" xfId="10017"/>
    <cellStyle name="_31-07_PE_M-Orçamento_07-12-07 4 23 4" xfId="13269"/>
    <cellStyle name="_31-07_PE_M-Orçamento_07-12-07 4 23 5" xfId="16521"/>
    <cellStyle name="_31-07_PE_M-Orçamento_07-12-07 4 23 6" xfId="19773"/>
    <cellStyle name="_31-07_PE_M-Orçamento_07-12-07 4 23 7" xfId="23016"/>
    <cellStyle name="_31-07_PE_M-Orçamento_07-12-07 4 24" xfId="1458"/>
    <cellStyle name="_31-07_PE_M-Orçamento_07-12-07 4 24 2" xfId="4372"/>
    <cellStyle name="_31-07_PE_M-Orçamento_07-12-07 4 24 3" xfId="10018"/>
    <cellStyle name="_31-07_PE_M-Orçamento_07-12-07 4 24 4" xfId="13270"/>
    <cellStyle name="_31-07_PE_M-Orçamento_07-12-07 4 24 5" xfId="16522"/>
    <cellStyle name="_31-07_PE_M-Orçamento_07-12-07 4 24 6" xfId="19774"/>
    <cellStyle name="_31-07_PE_M-Orçamento_07-12-07 4 24 7" xfId="23017"/>
    <cellStyle name="_31-07_PE_M-Orçamento_07-12-07 4 25" xfId="1459"/>
    <cellStyle name="_31-07_PE_M-Orçamento_07-12-07 4 25 2" xfId="4373"/>
    <cellStyle name="_31-07_PE_M-Orçamento_07-12-07 4 25 3" xfId="10019"/>
    <cellStyle name="_31-07_PE_M-Orçamento_07-12-07 4 25 4" xfId="13271"/>
    <cellStyle name="_31-07_PE_M-Orçamento_07-12-07 4 25 5" xfId="16523"/>
    <cellStyle name="_31-07_PE_M-Orçamento_07-12-07 4 25 6" xfId="19775"/>
    <cellStyle name="_31-07_PE_M-Orçamento_07-12-07 4 25 7" xfId="23018"/>
    <cellStyle name="_31-07_PE_M-Orçamento_07-12-07 4 26" xfId="3095"/>
    <cellStyle name="_31-07_PE_M-Orçamento_07-12-07 4 27" xfId="10002"/>
    <cellStyle name="_31-07_PE_M-Orçamento_07-12-07 4 28" xfId="13254"/>
    <cellStyle name="_31-07_PE_M-Orçamento_07-12-07 4 29" xfId="16506"/>
    <cellStyle name="_31-07_PE_M-Orçamento_07-12-07 4 3" xfId="1460"/>
    <cellStyle name="_31-07_PE_M-Orçamento_07-12-07 4 3 2" xfId="4374"/>
    <cellStyle name="_31-07_PE_M-Orçamento_07-12-07 4 3 3" xfId="10020"/>
    <cellStyle name="_31-07_PE_M-Orçamento_07-12-07 4 3 4" xfId="13272"/>
    <cellStyle name="_31-07_PE_M-Orçamento_07-12-07 4 3 5" xfId="16524"/>
    <cellStyle name="_31-07_PE_M-Orçamento_07-12-07 4 3 6" xfId="19776"/>
    <cellStyle name="_31-07_PE_M-Orçamento_07-12-07 4 3 7" xfId="23019"/>
    <cellStyle name="_31-07_PE_M-Orçamento_07-12-07 4 30" xfId="19758"/>
    <cellStyle name="_31-07_PE_M-Orçamento_07-12-07 4 31" xfId="23001"/>
    <cellStyle name="_31-07_PE_M-Orçamento_07-12-07 4 4" xfId="1461"/>
    <cellStyle name="_31-07_PE_M-Orçamento_07-12-07 4 4 2" xfId="4375"/>
    <cellStyle name="_31-07_PE_M-Orçamento_07-12-07 4 4 3" xfId="10021"/>
    <cellStyle name="_31-07_PE_M-Orçamento_07-12-07 4 4 4" xfId="13273"/>
    <cellStyle name="_31-07_PE_M-Orçamento_07-12-07 4 4 5" xfId="16525"/>
    <cellStyle name="_31-07_PE_M-Orçamento_07-12-07 4 4 6" xfId="19777"/>
    <cellStyle name="_31-07_PE_M-Orçamento_07-12-07 4 4 7" xfId="23020"/>
    <cellStyle name="_31-07_PE_M-Orçamento_07-12-07 4 5" xfId="1462"/>
    <cellStyle name="_31-07_PE_M-Orçamento_07-12-07 4 5 2" xfId="4376"/>
    <cellStyle name="_31-07_PE_M-Orçamento_07-12-07 4 5 3" xfId="10022"/>
    <cellStyle name="_31-07_PE_M-Orçamento_07-12-07 4 5 4" xfId="13274"/>
    <cellStyle name="_31-07_PE_M-Orçamento_07-12-07 4 5 5" xfId="16526"/>
    <cellStyle name="_31-07_PE_M-Orçamento_07-12-07 4 5 6" xfId="19778"/>
    <cellStyle name="_31-07_PE_M-Orçamento_07-12-07 4 5 7" xfId="23021"/>
    <cellStyle name="_31-07_PE_M-Orçamento_07-12-07 4 6" xfId="1463"/>
    <cellStyle name="_31-07_PE_M-Orçamento_07-12-07 4 6 2" xfId="4377"/>
    <cellStyle name="_31-07_PE_M-Orçamento_07-12-07 4 6 3" xfId="10023"/>
    <cellStyle name="_31-07_PE_M-Orçamento_07-12-07 4 6 4" xfId="13275"/>
    <cellStyle name="_31-07_PE_M-Orçamento_07-12-07 4 6 5" xfId="16527"/>
    <cellStyle name="_31-07_PE_M-Orçamento_07-12-07 4 6 6" xfId="19779"/>
    <cellStyle name="_31-07_PE_M-Orçamento_07-12-07 4 6 7" xfId="23022"/>
    <cellStyle name="_31-07_PE_M-Orçamento_07-12-07 4 7" xfId="1464"/>
    <cellStyle name="_31-07_PE_M-Orçamento_07-12-07 4 7 2" xfId="4378"/>
    <cellStyle name="_31-07_PE_M-Orçamento_07-12-07 4 7 3" xfId="10024"/>
    <cellStyle name="_31-07_PE_M-Orçamento_07-12-07 4 7 4" xfId="13276"/>
    <cellStyle name="_31-07_PE_M-Orçamento_07-12-07 4 7 5" xfId="16528"/>
    <cellStyle name="_31-07_PE_M-Orçamento_07-12-07 4 7 6" xfId="19780"/>
    <cellStyle name="_31-07_PE_M-Orçamento_07-12-07 4 7 7" xfId="23023"/>
    <cellStyle name="_31-07_PE_M-Orçamento_07-12-07 4 8" xfId="1465"/>
    <cellStyle name="_31-07_PE_M-Orçamento_07-12-07 4 8 2" xfId="4379"/>
    <cellStyle name="_31-07_PE_M-Orçamento_07-12-07 4 8 3" xfId="10025"/>
    <cellStyle name="_31-07_PE_M-Orçamento_07-12-07 4 8 4" xfId="13277"/>
    <cellStyle name="_31-07_PE_M-Orçamento_07-12-07 4 8 5" xfId="16529"/>
    <cellStyle name="_31-07_PE_M-Orçamento_07-12-07 4 8 6" xfId="19781"/>
    <cellStyle name="_31-07_PE_M-Orçamento_07-12-07 4 8 7" xfId="23024"/>
    <cellStyle name="_31-07_PE_M-Orçamento_07-12-07 4 9" xfId="1466"/>
    <cellStyle name="_31-07_PE_M-Orçamento_07-12-07 4 9 2" xfId="4380"/>
    <cellStyle name="_31-07_PE_M-Orçamento_07-12-07 4 9 3" xfId="10026"/>
    <cellStyle name="_31-07_PE_M-Orçamento_07-12-07 4 9 4" xfId="13278"/>
    <cellStyle name="_31-07_PE_M-Orçamento_07-12-07 4 9 5" xfId="16530"/>
    <cellStyle name="_31-07_PE_M-Orçamento_07-12-07 4 9 6" xfId="19782"/>
    <cellStyle name="_31-07_PE_M-Orçamento_07-12-07 4 9 7" xfId="23025"/>
    <cellStyle name="_31-07_PE_M-Orçamento_07-12-07 4_16-09_PE_V2_ARQ_M-O_28-01-11" xfId="6330"/>
    <cellStyle name="_31-07_PE_M-Orçamento_07-12-07 4_ARTICULADO" xfId="6083"/>
    <cellStyle name="_31-07_PE_M-Orçamento_07-12-07 4_ARTICULADO 2" xfId="10027"/>
    <cellStyle name="_31-07_PE_M-Orçamento_07-12-07 4_ARTICULADO 3" xfId="13279"/>
    <cellStyle name="_31-07_PE_M-Orçamento_07-12-07 4_ARTICULADO 4" xfId="16531"/>
    <cellStyle name="_31-07_PE_M-Orçamento_07-12-07 4_ARTICULADO 5" xfId="19783"/>
    <cellStyle name="_31-07_PE_M-Orçamento_07-12-07 4_ARTICULADO 6" xfId="23026"/>
    <cellStyle name="_31-07_PE_M-Orçamento_07-12-07 40" xfId="1467"/>
    <cellStyle name="_31-07_PE_M-Orçamento_07-12-07 40 2" xfId="4381"/>
    <cellStyle name="_31-07_PE_M-Orçamento_07-12-07 40 3" xfId="10028"/>
    <cellStyle name="_31-07_PE_M-Orçamento_07-12-07 40 4" xfId="13280"/>
    <cellStyle name="_31-07_PE_M-Orçamento_07-12-07 40 5" xfId="16532"/>
    <cellStyle name="_31-07_PE_M-Orçamento_07-12-07 40 6" xfId="19784"/>
    <cellStyle name="_31-07_PE_M-Orçamento_07-12-07 40 7" xfId="23027"/>
    <cellStyle name="_31-07_PE_M-Orçamento_07-12-07 41" xfId="1468"/>
    <cellStyle name="_31-07_PE_M-Orçamento_07-12-07 41 2" xfId="4382"/>
    <cellStyle name="_31-07_PE_M-Orçamento_07-12-07 41 3" xfId="10029"/>
    <cellStyle name="_31-07_PE_M-Orçamento_07-12-07 41 4" xfId="13281"/>
    <cellStyle name="_31-07_PE_M-Orçamento_07-12-07 41 5" xfId="16533"/>
    <cellStyle name="_31-07_PE_M-Orçamento_07-12-07 41 6" xfId="19785"/>
    <cellStyle name="_31-07_PE_M-Orçamento_07-12-07 41 7" xfId="23028"/>
    <cellStyle name="_31-07_PE_M-Orçamento_07-12-07 42" xfId="1469"/>
    <cellStyle name="_31-07_PE_M-Orçamento_07-12-07 42 2" xfId="4383"/>
    <cellStyle name="_31-07_PE_M-Orçamento_07-12-07 42 3" xfId="10030"/>
    <cellStyle name="_31-07_PE_M-Orçamento_07-12-07 42 4" xfId="13282"/>
    <cellStyle name="_31-07_PE_M-Orçamento_07-12-07 42 5" xfId="16534"/>
    <cellStyle name="_31-07_PE_M-Orçamento_07-12-07 42 6" xfId="19786"/>
    <cellStyle name="_31-07_PE_M-Orçamento_07-12-07 42 7" xfId="23029"/>
    <cellStyle name="_31-07_PE_M-Orçamento_07-12-07 43" xfId="1470"/>
    <cellStyle name="_31-07_PE_M-Orçamento_07-12-07 43 2" xfId="4384"/>
    <cellStyle name="_31-07_PE_M-Orçamento_07-12-07 43 3" xfId="10031"/>
    <cellStyle name="_31-07_PE_M-Orçamento_07-12-07 43 4" xfId="13283"/>
    <cellStyle name="_31-07_PE_M-Orçamento_07-12-07 43 5" xfId="16535"/>
    <cellStyle name="_31-07_PE_M-Orçamento_07-12-07 43 6" xfId="19787"/>
    <cellStyle name="_31-07_PE_M-Orçamento_07-12-07 43 7" xfId="23030"/>
    <cellStyle name="_31-07_PE_M-Orçamento_07-12-07 44" xfId="1471"/>
    <cellStyle name="_31-07_PE_M-Orçamento_07-12-07 44 2" xfId="4385"/>
    <cellStyle name="_31-07_PE_M-Orçamento_07-12-07 44 3" xfId="10032"/>
    <cellStyle name="_31-07_PE_M-Orçamento_07-12-07 44 4" xfId="13284"/>
    <cellStyle name="_31-07_PE_M-Orçamento_07-12-07 44 5" xfId="16536"/>
    <cellStyle name="_31-07_PE_M-Orçamento_07-12-07 44 6" xfId="19788"/>
    <cellStyle name="_31-07_PE_M-Orçamento_07-12-07 44 7" xfId="23031"/>
    <cellStyle name="_31-07_PE_M-Orçamento_07-12-07 45" xfId="1472"/>
    <cellStyle name="_31-07_PE_M-Orçamento_07-12-07 45 2" xfId="4386"/>
    <cellStyle name="_31-07_PE_M-Orçamento_07-12-07 45 3" xfId="10033"/>
    <cellStyle name="_31-07_PE_M-Orçamento_07-12-07 45 4" xfId="13285"/>
    <cellStyle name="_31-07_PE_M-Orçamento_07-12-07 45 5" xfId="16537"/>
    <cellStyle name="_31-07_PE_M-Orçamento_07-12-07 45 6" xfId="19789"/>
    <cellStyle name="_31-07_PE_M-Orçamento_07-12-07 45 7" xfId="23032"/>
    <cellStyle name="_31-07_PE_M-Orçamento_07-12-07 46" xfId="1473"/>
    <cellStyle name="_31-07_PE_M-Orçamento_07-12-07 46 2" xfId="4387"/>
    <cellStyle name="_31-07_PE_M-Orçamento_07-12-07 46 3" xfId="10034"/>
    <cellStyle name="_31-07_PE_M-Orçamento_07-12-07 46 4" xfId="13286"/>
    <cellStyle name="_31-07_PE_M-Orçamento_07-12-07 46 5" xfId="16538"/>
    <cellStyle name="_31-07_PE_M-Orçamento_07-12-07 46 6" xfId="19790"/>
    <cellStyle name="_31-07_PE_M-Orçamento_07-12-07 46 7" xfId="23033"/>
    <cellStyle name="_31-07_PE_M-Orçamento_07-12-07 47" xfId="1474"/>
    <cellStyle name="_31-07_PE_M-Orçamento_07-12-07 47 2" xfId="4388"/>
    <cellStyle name="_31-07_PE_M-Orçamento_07-12-07 47 3" xfId="10035"/>
    <cellStyle name="_31-07_PE_M-Orçamento_07-12-07 47 4" xfId="13287"/>
    <cellStyle name="_31-07_PE_M-Orçamento_07-12-07 47 5" xfId="16539"/>
    <cellStyle name="_31-07_PE_M-Orçamento_07-12-07 47 6" xfId="19791"/>
    <cellStyle name="_31-07_PE_M-Orçamento_07-12-07 47 7" xfId="23034"/>
    <cellStyle name="_31-07_PE_M-Orçamento_07-12-07 48" xfId="1475"/>
    <cellStyle name="_31-07_PE_M-Orçamento_07-12-07 48 2" xfId="4389"/>
    <cellStyle name="_31-07_PE_M-Orçamento_07-12-07 48 3" xfId="10036"/>
    <cellStyle name="_31-07_PE_M-Orçamento_07-12-07 48 4" xfId="13288"/>
    <cellStyle name="_31-07_PE_M-Orçamento_07-12-07 48 5" xfId="16540"/>
    <cellStyle name="_31-07_PE_M-Orçamento_07-12-07 48 6" xfId="19792"/>
    <cellStyle name="_31-07_PE_M-Orçamento_07-12-07 48 7" xfId="23035"/>
    <cellStyle name="_31-07_PE_M-Orçamento_07-12-07 49" xfId="1476"/>
    <cellStyle name="_31-07_PE_M-Orçamento_07-12-07 49 2" xfId="4390"/>
    <cellStyle name="_31-07_PE_M-Orçamento_07-12-07 49 3" xfId="10037"/>
    <cellStyle name="_31-07_PE_M-Orçamento_07-12-07 49 4" xfId="13289"/>
    <cellStyle name="_31-07_PE_M-Orçamento_07-12-07 49 5" xfId="16541"/>
    <cellStyle name="_31-07_PE_M-Orçamento_07-12-07 49 6" xfId="19793"/>
    <cellStyle name="_31-07_PE_M-Orçamento_07-12-07 49 7" xfId="23036"/>
    <cellStyle name="_31-07_PE_M-Orçamento_07-12-07 5" xfId="124"/>
    <cellStyle name="_31-07_PE_M-Orçamento_07-12-07 5 10" xfId="1477"/>
    <cellStyle name="_31-07_PE_M-Orçamento_07-12-07 5 10 2" xfId="4391"/>
    <cellStyle name="_31-07_PE_M-Orçamento_07-12-07 5 10 3" xfId="10039"/>
    <cellStyle name="_31-07_PE_M-Orçamento_07-12-07 5 10 4" xfId="13291"/>
    <cellStyle name="_31-07_PE_M-Orçamento_07-12-07 5 10 5" xfId="16543"/>
    <cellStyle name="_31-07_PE_M-Orçamento_07-12-07 5 10 6" xfId="19795"/>
    <cellStyle name="_31-07_PE_M-Orçamento_07-12-07 5 10 7" xfId="23038"/>
    <cellStyle name="_31-07_PE_M-Orçamento_07-12-07 5 11" xfId="1478"/>
    <cellStyle name="_31-07_PE_M-Orçamento_07-12-07 5 11 2" xfId="4392"/>
    <cellStyle name="_31-07_PE_M-Orçamento_07-12-07 5 11 3" xfId="10040"/>
    <cellStyle name="_31-07_PE_M-Orçamento_07-12-07 5 11 4" xfId="13292"/>
    <cellStyle name="_31-07_PE_M-Orçamento_07-12-07 5 11 5" xfId="16544"/>
    <cellStyle name="_31-07_PE_M-Orçamento_07-12-07 5 11 6" xfId="19796"/>
    <cellStyle name="_31-07_PE_M-Orçamento_07-12-07 5 11 7" xfId="23039"/>
    <cellStyle name="_31-07_PE_M-Orçamento_07-12-07 5 12" xfId="1479"/>
    <cellStyle name="_31-07_PE_M-Orçamento_07-12-07 5 12 2" xfId="4393"/>
    <cellStyle name="_31-07_PE_M-Orçamento_07-12-07 5 12 3" xfId="10041"/>
    <cellStyle name="_31-07_PE_M-Orçamento_07-12-07 5 12 4" xfId="13293"/>
    <cellStyle name="_31-07_PE_M-Orçamento_07-12-07 5 12 5" xfId="16545"/>
    <cellStyle name="_31-07_PE_M-Orçamento_07-12-07 5 12 6" xfId="19797"/>
    <cellStyle name="_31-07_PE_M-Orçamento_07-12-07 5 12 7" xfId="23040"/>
    <cellStyle name="_31-07_PE_M-Orçamento_07-12-07 5 13" xfId="1480"/>
    <cellStyle name="_31-07_PE_M-Orçamento_07-12-07 5 13 2" xfId="4394"/>
    <cellStyle name="_31-07_PE_M-Orçamento_07-12-07 5 13 3" xfId="10042"/>
    <cellStyle name="_31-07_PE_M-Orçamento_07-12-07 5 13 4" xfId="13294"/>
    <cellStyle name="_31-07_PE_M-Orçamento_07-12-07 5 13 5" xfId="16546"/>
    <cellStyle name="_31-07_PE_M-Orçamento_07-12-07 5 13 6" xfId="19798"/>
    <cellStyle name="_31-07_PE_M-Orçamento_07-12-07 5 13 7" xfId="23041"/>
    <cellStyle name="_31-07_PE_M-Orçamento_07-12-07 5 14" xfId="1481"/>
    <cellStyle name="_31-07_PE_M-Orçamento_07-12-07 5 14 2" xfId="4395"/>
    <cellStyle name="_31-07_PE_M-Orçamento_07-12-07 5 14 3" xfId="10043"/>
    <cellStyle name="_31-07_PE_M-Orçamento_07-12-07 5 14 4" xfId="13295"/>
    <cellStyle name="_31-07_PE_M-Orçamento_07-12-07 5 14 5" xfId="16547"/>
    <cellStyle name="_31-07_PE_M-Orçamento_07-12-07 5 14 6" xfId="19799"/>
    <cellStyle name="_31-07_PE_M-Orçamento_07-12-07 5 14 7" xfId="23042"/>
    <cellStyle name="_31-07_PE_M-Orçamento_07-12-07 5 15" xfId="1482"/>
    <cellStyle name="_31-07_PE_M-Orçamento_07-12-07 5 15 2" xfId="4396"/>
    <cellStyle name="_31-07_PE_M-Orçamento_07-12-07 5 15 3" xfId="10044"/>
    <cellStyle name="_31-07_PE_M-Orçamento_07-12-07 5 15 4" xfId="13296"/>
    <cellStyle name="_31-07_PE_M-Orçamento_07-12-07 5 15 5" xfId="16548"/>
    <cellStyle name="_31-07_PE_M-Orçamento_07-12-07 5 15 6" xfId="19800"/>
    <cellStyle name="_31-07_PE_M-Orçamento_07-12-07 5 15 7" xfId="23043"/>
    <cellStyle name="_31-07_PE_M-Orçamento_07-12-07 5 16" xfId="1483"/>
    <cellStyle name="_31-07_PE_M-Orçamento_07-12-07 5 16 2" xfId="4397"/>
    <cellStyle name="_31-07_PE_M-Orçamento_07-12-07 5 16 3" xfId="10045"/>
    <cellStyle name="_31-07_PE_M-Orçamento_07-12-07 5 16 4" xfId="13297"/>
    <cellStyle name="_31-07_PE_M-Orçamento_07-12-07 5 16 5" xfId="16549"/>
    <cellStyle name="_31-07_PE_M-Orçamento_07-12-07 5 16 6" xfId="19801"/>
    <cellStyle name="_31-07_PE_M-Orçamento_07-12-07 5 16 7" xfId="23044"/>
    <cellStyle name="_31-07_PE_M-Orçamento_07-12-07 5 17" xfId="1484"/>
    <cellStyle name="_31-07_PE_M-Orçamento_07-12-07 5 17 2" xfId="4398"/>
    <cellStyle name="_31-07_PE_M-Orçamento_07-12-07 5 17 3" xfId="10046"/>
    <cellStyle name="_31-07_PE_M-Orçamento_07-12-07 5 17 4" xfId="13298"/>
    <cellStyle name="_31-07_PE_M-Orçamento_07-12-07 5 17 5" xfId="16550"/>
    <cellStyle name="_31-07_PE_M-Orçamento_07-12-07 5 17 6" xfId="19802"/>
    <cellStyle name="_31-07_PE_M-Orçamento_07-12-07 5 17 7" xfId="23045"/>
    <cellStyle name="_31-07_PE_M-Orçamento_07-12-07 5 18" xfId="1485"/>
    <cellStyle name="_31-07_PE_M-Orçamento_07-12-07 5 18 2" xfId="4399"/>
    <cellStyle name="_31-07_PE_M-Orçamento_07-12-07 5 18 3" xfId="10047"/>
    <cellStyle name="_31-07_PE_M-Orçamento_07-12-07 5 18 4" xfId="13299"/>
    <cellStyle name="_31-07_PE_M-Orçamento_07-12-07 5 18 5" xfId="16551"/>
    <cellStyle name="_31-07_PE_M-Orçamento_07-12-07 5 18 6" xfId="19803"/>
    <cellStyle name="_31-07_PE_M-Orçamento_07-12-07 5 18 7" xfId="23046"/>
    <cellStyle name="_31-07_PE_M-Orçamento_07-12-07 5 19" xfId="1486"/>
    <cellStyle name="_31-07_PE_M-Orçamento_07-12-07 5 19 2" xfId="4400"/>
    <cellStyle name="_31-07_PE_M-Orçamento_07-12-07 5 19 3" xfId="10048"/>
    <cellStyle name="_31-07_PE_M-Orçamento_07-12-07 5 19 4" xfId="13300"/>
    <cellStyle name="_31-07_PE_M-Orçamento_07-12-07 5 19 5" xfId="16552"/>
    <cellStyle name="_31-07_PE_M-Orçamento_07-12-07 5 19 6" xfId="19804"/>
    <cellStyle name="_31-07_PE_M-Orçamento_07-12-07 5 19 7" xfId="23047"/>
    <cellStyle name="_31-07_PE_M-Orçamento_07-12-07 5 2" xfId="1487"/>
    <cellStyle name="_31-07_PE_M-Orçamento_07-12-07 5 2 2" xfId="4401"/>
    <cellStyle name="_31-07_PE_M-Orçamento_07-12-07 5 2 3" xfId="10049"/>
    <cellStyle name="_31-07_PE_M-Orçamento_07-12-07 5 2 4" xfId="13301"/>
    <cellStyle name="_31-07_PE_M-Orçamento_07-12-07 5 2 5" xfId="16553"/>
    <cellStyle name="_31-07_PE_M-Orçamento_07-12-07 5 2 6" xfId="19805"/>
    <cellStyle name="_31-07_PE_M-Orçamento_07-12-07 5 2 7" xfId="23048"/>
    <cellStyle name="_31-07_PE_M-Orçamento_07-12-07 5 20" xfId="1488"/>
    <cellStyle name="_31-07_PE_M-Orçamento_07-12-07 5 20 2" xfId="4402"/>
    <cellStyle name="_31-07_PE_M-Orçamento_07-12-07 5 20 3" xfId="10050"/>
    <cellStyle name="_31-07_PE_M-Orçamento_07-12-07 5 20 4" xfId="13302"/>
    <cellStyle name="_31-07_PE_M-Orçamento_07-12-07 5 20 5" xfId="16554"/>
    <cellStyle name="_31-07_PE_M-Orçamento_07-12-07 5 20 6" xfId="19806"/>
    <cellStyle name="_31-07_PE_M-Orçamento_07-12-07 5 20 7" xfId="23049"/>
    <cellStyle name="_31-07_PE_M-Orçamento_07-12-07 5 21" xfId="1489"/>
    <cellStyle name="_31-07_PE_M-Orçamento_07-12-07 5 21 2" xfId="4403"/>
    <cellStyle name="_31-07_PE_M-Orçamento_07-12-07 5 21 3" xfId="10051"/>
    <cellStyle name="_31-07_PE_M-Orçamento_07-12-07 5 21 4" xfId="13303"/>
    <cellStyle name="_31-07_PE_M-Orçamento_07-12-07 5 21 5" xfId="16555"/>
    <cellStyle name="_31-07_PE_M-Orçamento_07-12-07 5 21 6" xfId="19807"/>
    <cellStyle name="_31-07_PE_M-Orçamento_07-12-07 5 21 7" xfId="23050"/>
    <cellStyle name="_31-07_PE_M-Orçamento_07-12-07 5 22" xfId="1490"/>
    <cellStyle name="_31-07_PE_M-Orçamento_07-12-07 5 22 2" xfId="4404"/>
    <cellStyle name="_31-07_PE_M-Orçamento_07-12-07 5 22 3" xfId="10052"/>
    <cellStyle name="_31-07_PE_M-Orçamento_07-12-07 5 22 4" xfId="13304"/>
    <cellStyle name="_31-07_PE_M-Orçamento_07-12-07 5 22 5" xfId="16556"/>
    <cellStyle name="_31-07_PE_M-Orçamento_07-12-07 5 22 6" xfId="19808"/>
    <cellStyle name="_31-07_PE_M-Orçamento_07-12-07 5 22 7" xfId="23051"/>
    <cellStyle name="_31-07_PE_M-Orçamento_07-12-07 5 23" xfId="1491"/>
    <cellStyle name="_31-07_PE_M-Orçamento_07-12-07 5 23 2" xfId="4405"/>
    <cellStyle name="_31-07_PE_M-Orçamento_07-12-07 5 23 3" xfId="10053"/>
    <cellStyle name="_31-07_PE_M-Orçamento_07-12-07 5 23 4" xfId="13305"/>
    <cellStyle name="_31-07_PE_M-Orçamento_07-12-07 5 23 5" xfId="16557"/>
    <cellStyle name="_31-07_PE_M-Orçamento_07-12-07 5 23 6" xfId="19809"/>
    <cellStyle name="_31-07_PE_M-Orçamento_07-12-07 5 23 7" xfId="23052"/>
    <cellStyle name="_31-07_PE_M-Orçamento_07-12-07 5 24" xfId="1492"/>
    <cellStyle name="_31-07_PE_M-Orçamento_07-12-07 5 24 2" xfId="4406"/>
    <cellStyle name="_31-07_PE_M-Orçamento_07-12-07 5 24 3" xfId="10054"/>
    <cellStyle name="_31-07_PE_M-Orçamento_07-12-07 5 24 4" xfId="13306"/>
    <cellStyle name="_31-07_PE_M-Orçamento_07-12-07 5 24 5" xfId="16558"/>
    <cellStyle name="_31-07_PE_M-Orçamento_07-12-07 5 24 6" xfId="19810"/>
    <cellStyle name="_31-07_PE_M-Orçamento_07-12-07 5 24 7" xfId="23053"/>
    <cellStyle name="_31-07_PE_M-Orçamento_07-12-07 5 25" xfId="3096"/>
    <cellStyle name="_31-07_PE_M-Orçamento_07-12-07 5 26" xfId="10038"/>
    <cellStyle name="_31-07_PE_M-Orçamento_07-12-07 5 27" xfId="13290"/>
    <cellStyle name="_31-07_PE_M-Orçamento_07-12-07 5 28" xfId="16542"/>
    <cellStyle name="_31-07_PE_M-Orçamento_07-12-07 5 29" xfId="19794"/>
    <cellStyle name="_31-07_PE_M-Orçamento_07-12-07 5 3" xfId="1493"/>
    <cellStyle name="_31-07_PE_M-Orçamento_07-12-07 5 3 2" xfId="4407"/>
    <cellStyle name="_31-07_PE_M-Orçamento_07-12-07 5 3 3" xfId="10055"/>
    <cellStyle name="_31-07_PE_M-Orçamento_07-12-07 5 3 4" xfId="13307"/>
    <cellStyle name="_31-07_PE_M-Orçamento_07-12-07 5 3 5" xfId="16559"/>
    <cellStyle name="_31-07_PE_M-Orçamento_07-12-07 5 3 6" xfId="19811"/>
    <cellStyle name="_31-07_PE_M-Orçamento_07-12-07 5 3 7" xfId="23054"/>
    <cellStyle name="_31-07_PE_M-Orçamento_07-12-07 5 30" xfId="23037"/>
    <cellStyle name="_31-07_PE_M-Orçamento_07-12-07 5 4" xfId="1494"/>
    <cellStyle name="_31-07_PE_M-Orçamento_07-12-07 5 4 2" xfId="4408"/>
    <cellStyle name="_31-07_PE_M-Orçamento_07-12-07 5 4 3" xfId="10056"/>
    <cellStyle name="_31-07_PE_M-Orçamento_07-12-07 5 4 4" xfId="13308"/>
    <cellStyle name="_31-07_PE_M-Orçamento_07-12-07 5 4 5" xfId="16560"/>
    <cellStyle name="_31-07_PE_M-Orçamento_07-12-07 5 4 6" xfId="19812"/>
    <cellStyle name="_31-07_PE_M-Orçamento_07-12-07 5 4 7" xfId="23055"/>
    <cellStyle name="_31-07_PE_M-Orçamento_07-12-07 5 5" xfId="1495"/>
    <cellStyle name="_31-07_PE_M-Orçamento_07-12-07 5 5 2" xfId="4409"/>
    <cellStyle name="_31-07_PE_M-Orçamento_07-12-07 5 5 3" xfId="10057"/>
    <cellStyle name="_31-07_PE_M-Orçamento_07-12-07 5 5 4" xfId="13309"/>
    <cellStyle name="_31-07_PE_M-Orçamento_07-12-07 5 5 5" xfId="16561"/>
    <cellStyle name="_31-07_PE_M-Orçamento_07-12-07 5 5 6" xfId="19813"/>
    <cellStyle name="_31-07_PE_M-Orçamento_07-12-07 5 5 7" xfId="23056"/>
    <cellStyle name="_31-07_PE_M-Orçamento_07-12-07 5 6" xfId="1496"/>
    <cellStyle name="_31-07_PE_M-Orçamento_07-12-07 5 6 2" xfId="4410"/>
    <cellStyle name="_31-07_PE_M-Orçamento_07-12-07 5 6 3" xfId="10058"/>
    <cellStyle name="_31-07_PE_M-Orçamento_07-12-07 5 6 4" xfId="13310"/>
    <cellStyle name="_31-07_PE_M-Orçamento_07-12-07 5 6 5" xfId="16562"/>
    <cellStyle name="_31-07_PE_M-Orçamento_07-12-07 5 6 6" xfId="19814"/>
    <cellStyle name="_31-07_PE_M-Orçamento_07-12-07 5 6 7" xfId="23057"/>
    <cellStyle name="_31-07_PE_M-Orçamento_07-12-07 5 7" xfId="1497"/>
    <cellStyle name="_31-07_PE_M-Orçamento_07-12-07 5 7 2" xfId="4411"/>
    <cellStyle name="_31-07_PE_M-Orçamento_07-12-07 5 7 3" xfId="10059"/>
    <cellStyle name="_31-07_PE_M-Orçamento_07-12-07 5 7 4" xfId="13311"/>
    <cellStyle name="_31-07_PE_M-Orçamento_07-12-07 5 7 5" xfId="16563"/>
    <cellStyle name="_31-07_PE_M-Orçamento_07-12-07 5 7 6" xfId="19815"/>
    <cellStyle name="_31-07_PE_M-Orçamento_07-12-07 5 7 7" xfId="23058"/>
    <cellStyle name="_31-07_PE_M-Orçamento_07-12-07 5 8" xfId="1498"/>
    <cellStyle name="_31-07_PE_M-Orçamento_07-12-07 5 8 2" xfId="4412"/>
    <cellStyle name="_31-07_PE_M-Orçamento_07-12-07 5 8 3" xfId="10060"/>
    <cellStyle name="_31-07_PE_M-Orçamento_07-12-07 5 8 4" xfId="13312"/>
    <cellStyle name="_31-07_PE_M-Orçamento_07-12-07 5 8 5" xfId="16564"/>
    <cellStyle name="_31-07_PE_M-Orçamento_07-12-07 5 8 6" xfId="19816"/>
    <cellStyle name="_31-07_PE_M-Orçamento_07-12-07 5 8 7" xfId="23059"/>
    <cellStyle name="_31-07_PE_M-Orçamento_07-12-07 5 9" xfId="1499"/>
    <cellStyle name="_31-07_PE_M-Orçamento_07-12-07 5 9 2" xfId="4413"/>
    <cellStyle name="_31-07_PE_M-Orçamento_07-12-07 5 9 3" xfId="10061"/>
    <cellStyle name="_31-07_PE_M-Orçamento_07-12-07 5 9 4" xfId="13313"/>
    <cellStyle name="_31-07_PE_M-Orçamento_07-12-07 5 9 5" xfId="16565"/>
    <cellStyle name="_31-07_PE_M-Orçamento_07-12-07 5 9 6" xfId="19817"/>
    <cellStyle name="_31-07_PE_M-Orçamento_07-12-07 5 9 7" xfId="23060"/>
    <cellStyle name="_31-07_PE_M-Orçamento_07-12-07 5_16-09_PE_V2_ARQ_M-O_28-01-11" xfId="6331"/>
    <cellStyle name="_31-07_PE_M-Orçamento_07-12-07 5_ARTICULADO" xfId="6084"/>
    <cellStyle name="_31-07_PE_M-Orçamento_07-12-07 5_ARTICULADO 2" xfId="10062"/>
    <cellStyle name="_31-07_PE_M-Orçamento_07-12-07 5_ARTICULADO 3" xfId="13314"/>
    <cellStyle name="_31-07_PE_M-Orçamento_07-12-07 5_ARTICULADO 4" xfId="16566"/>
    <cellStyle name="_31-07_PE_M-Orçamento_07-12-07 5_ARTICULADO 5" xfId="19818"/>
    <cellStyle name="_31-07_PE_M-Orçamento_07-12-07 5_ARTICULADO 6" xfId="23061"/>
    <cellStyle name="_31-07_PE_M-Orçamento_07-12-07 50" xfId="1500"/>
    <cellStyle name="_31-07_PE_M-Orçamento_07-12-07 50 2" xfId="4414"/>
    <cellStyle name="_31-07_PE_M-Orçamento_07-12-07 50 3" xfId="10063"/>
    <cellStyle name="_31-07_PE_M-Orçamento_07-12-07 50 4" xfId="13315"/>
    <cellStyle name="_31-07_PE_M-Orçamento_07-12-07 50 5" xfId="16567"/>
    <cellStyle name="_31-07_PE_M-Orçamento_07-12-07 50 6" xfId="19819"/>
    <cellStyle name="_31-07_PE_M-Orçamento_07-12-07 50 7" xfId="23062"/>
    <cellStyle name="_31-07_PE_M-Orçamento_07-12-07 51" xfId="1501"/>
    <cellStyle name="_31-07_PE_M-Orçamento_07-12-07 51 2" xfId="4415"/>
    <cellStyle name="_31-07_PE_M-Orçamento_07-12-07 51 3" xfId="10064"/>
    <cellStyle name="_31-07_PE_M-Orçamento_07-12-07 51 4" xfId="13316"/>
    <cellStyle name="_31-07_PE_M-Orçamento_07-12-07 51 5" xfId="16568"/>
    <cellStyle name="_31-07_PE_M-Orçamento_07-12-07 51 6" xfId="19820"/>
    <cellStyle name="_31-07_PE_M-Orçamento_07-12-07 51 7" xfId="23063"/>
    <cellStyle name="_31-07_PE_M-Orçamento_07-12-07 52" xfId="1502"/>
    <cellStyle name="_31-07_PE_M-Orçamento_07-12-07 52 2" xfId="4416"/>
    <cellStyle name="_31-07_PE_M-Orçamento_07-12-07 52 3" xfId="10065"/>
    <cellStyle name="_31-07_PE_M-Orçamento_07-12-07 52 4" xfId="13317"/>
    <cellStyle name="_31-07_PE_M-Orçamento_07-12-07 52 5" xfId="16569"/>
    <cellStyle name="_31-07_PE_M-Orçamento_07-12-07 52 6" xfId="19821"/>
    <cellStyle name="_31-07_PE_M-Orçamento_07-12-07 52 7" xfId="23064"/>
    <cellStyle name="_31-07_PE_M-Orçamento_07-12-07 53" xfId="1503"/>
    <cellStyle name="_31-07_PE_M-Orçamento_07-12-07 53 2" xfId="4417"/>
    <cellStyle name="_31-07_PE_M-Orçamento_07-12-07 53 3" xfId="10066"/>
    <cellStyle name="_31-07_PE_M-Orçamento_07-12-07 53 4" xfId="13318"/>
    <cellStyle name="_31-07_PE_M-Orçamento_07-12-07 53 5" xfId="16570"/>
    <cellStyle name="_31-07_PE_M-Orçamento_07-12-07 53 6" xfId="19822"/>
    <cellStyle name="_31-07_PE_M-Orçamento_07-12-07 53 7" xfId="23065"/>
    <cellStyle name="_31-07_PE_M-Orçamento_07-12-07 54" xfId="1504"/>
    <cellStyle name="_31-07_PE_M-Orçamento_07-12-07 54 2" xfId="4418"/>
    <cellStyle name="_31-07_PE_M-Orçamento_07-12-07 54 3" xfId="10067"/>
    <cellStyle name="_31-07_PE_M-Orçamento_07-12-07 54 4" xfId="13319"/>
    <cellStyle name="_31-07_PE_M-Orçamento_07-12-07 54 5" xfId="16571"/>
    <cellStyle name="_31-07_PE_M-Orçamento_07-12-07 54 6" xfId="19823"/>
    <cellStyle name="_31-07_PE_M-Orçamento_07-12-07 54 7" xfId="23066"/>
    <cellStyle name="_31-07_PE_M-Orçamento_07-12-07 55" xfId="1505"/>
    <cellStyle name="_31-07_PE_M-Orçamento_07-12-07 55 2" xfId="4419"/>
    <cellStyle name="_31-07_PE_M-Orçamento_07-12-07 55 3" xfId="10068"/>
    <cellStyle name="_31-07_PE_M-Orçamento_07-12-07 55 4" xfId="13320"/>
    <cellStyle name="_31-07_PE_M-Orçamento_07-12-07 55 5" xfId="16572"/>
    <cellStyle name="_31-07_PE_M-Orçamento_07-12-07 55 6" xfId="19824"/>
    <cellStyle name="_31-07_PE_M-Orçamento_07-12-07 55 7" xfId="23067"/>
    <cellStyle name="_31-07_PE_M-Orçamento_07-12-07 56" xfId="1506"/>
    <cellStyle name="_31-07_PE_M-Orçamento_07-12-07 56 2" xfId="4420"/>
    <cellStyle name="_31-07_PE_M-Orçamento_07-12-07 56 3" xfId="10069"/>
    <cellStyle name="_31-07_PE_M-Orçamento_07-12-07 56 4" xfId="13321"/>
    <cellStyle name="_31-07_PE_M-Orçamento_07-12-07 56 5" xfId="16573"/>
    <cellStyle name="_31-07_PE_M-Orçamento_07-12-07 56 6" xfId="19825"/>
    <cellStyle name="_31-07_PE_M-Orçamento_07-12-07 56 7" xfId="23068"/>
    <cellStyle name="_31-07_PE_M-Orçamento_07-12-07 57" xfId="1507"/>
    <cellStyle name="_31-07_PE_M-Orçamento_07-12-07 57 2" xfId="4421"/>
    <cellStyle name="_31-07_PE_M-Orçamento_07-12-07 57 3" xfId="10070"/>
    <cellStyle name="_31-07_PE_M-Orçamento_07-12-07 57 4" xfId="13322"/>
    <cellStyle name="_31-07_PE_M-Orçamento_07-12-07 57 5" xfId="16574"/>
    <cellStyle name="_31-07_PE_M-Orçamento_07-12-07 57 6" xfId="19826"/>
    <cellStyle name="_31-07_PE_M-Orçamento_07-12-07 57 7" xfId="23069"/>
    <cellStyle name="_31-07_PE_M-Orçamento_07-12-07 58" xfId="1508"/>
    <cellStyle name="_31-07_PE_M-Orçamento_07-12-07 58 2" xfId="4422"/>
    <cellStyle name="_31-07_PE_M-Orçamento_07-12-07 58 3" xfId="10071"/>
    <cellStyle name="_31-07_PE_M-Orçamento_07-12-07 58 4" xfId="13323"/>
    <cellStyle name="_31-07_PE_M-Orçamento_07-12-07 58 5" xfId="16575"/>
    <cellStyle name="_31-07_PE_M-Orçamento_07-12-07 58 6" xfId="19827"/>
    <cellStyle name="_31-07_PE_M-Orçamento_07-12-07 58 7" xfId="23070"/>
    <cellStyle name="_31-07_PE_M-Orçamento_07-12-07 59" xfId="1509"/>
    <cellStyle name="_31-07_PE_M-Orçamento_07-12-07 59 2" xfId="4423"/>
    <cellStyle name="_31-07_PE_M-Orçamento_07-12-07 59 3" xfId="10072"/>
    <cellStyle name="_31-07_PE_M-Orçamento_07-12-07 59 4" xfId="13324"/>
    <cellStyle name="_31-07_PE_M-Orçamento_07-12-07 59 5" xfId="16576"/>
    <cellStyle name="_31-07_PE_M-Orçamento_07-12-07 59 6" xfId="19828"/>
    <cellStyle name="_31-07_PE_M-Orçamento_07-12-07 59 7" xfId="23071"/>
    <cellStyle name="_31-07_PE_M-Orçamento_07-12-07 6" xfId="125"/>
    <cellStyle name="_31-07_PE_M-Orçamento_07-12-07 6 10" xfId="1510"/>
    <cellStyle name="_31-07_PE_M-Orçamento_07-12-07 6 10 2" xfId="4424"/>
    <cellStyle name="_31-07_PE_M-Orçamento_07-12-07 6 10 3" xfId="10074"/>
    <cellStyle name="_31-07_PE_M-Orçamento_07-12-07 6 10 4" xfId="13326"/>
    <cellStyle name="_31-07_PE_M-Orçamento_07-12-07 6 10 5" xfId="16578"/>
    <cellStyle name="_31-07_PE_M-Orçamento_07-12-07 6 10 6" xfId="19830"/>
    <cellStyle name="_31-07_PE_M-Orçamento_07-12-07 6 10 7" xfId="23073"/>
    <cellStyle name="_31-07_PE_M-Orçamento_07-12-07 6 11" xfId="1511"/>
    <cellStyle name="_31-07_PE_M-Orçamento_07-12-07 6 11 2" xfId="4425"/>
    <cellStyle name="_31-07_PE_M-Orçamento_07-12-07 6 11 3" xfId="10075"/>
    <cellStyle name="_31-07_PE_M-Orçamento_07-12-07 6 11 4" xfId="13327"/>
    <cellStyle name="_31-07_PE_M-Orçamento_07-12-07 6 11 5" xfId="16579"/>
    <cellStyle name="_31-07_PE_M-Orçamento_07-12-07 6 11 6" xfId="19831"/>
    <cellStyle name="_31-07_PE_M-Orçamento_07-12-07 6 11 7" xfId="23074"/>
    <cellStyle name="_31-07_PE_M-Orçamento_07-12-07 6 12" xfId="1512"/>
    <cellStyle name="_31-07_PE_M-Orçamento_07-12-07 6 12 2" xfId="4426"/>
    <cellStyle name="_31-07_PE_M-Orçamento_07-12-07 6 12 3" xfId="10076"/>
    <cellStyle name="_31-07_PE_M-Orçamento_07-12-07 6 12 4" xfId="13328"/>
    <cellStyle name="_31-07_PE_M-Orçamento_07-12-07 6 12 5" xfId="16580"/>
    <cellStyle name="_31-07_PE_M-Orçamento_07-12-07 6 12 6" xfId="19832"/>
    <cellStyle name="_31-07_PE_M-Orçamento_07-12-07 6 12 7" xfId="23075"/>
    <cellStyle name="_31-07_PE_M-Orçamento_07-12-07 6 13" xfId="1513"/>
    <cellStyle name="_31-07_PE_M-Orçamento_07-12-07 6 13 2" xfId="4427"/>
    <cellStyle name="_31-07_PE_M-Orçamento_07-12-07 6 13 3" xfId="10077"/>
    <cellStyle name="_31-07_PE_M-Orçamento_07-12-07 6 13 4" xfId="13329"/>
    <cellStyle name="_31-07_PE_M-Orçamento_07-12-07 6 13 5" xfId="16581"/>
    <cellStyle name="_31-07_PE_M-Orçamento_07-12-07 6 13 6" xfId="19833"/>
    <cellStyle name="_31-07_PE_M-Orçamento_07-12-07 6 13 7" xfId="23076"/>
    <cellStyle name="_31-07_PE_M-Orçamento_07-12-07 6 14" xfId="1514"/>
    <cellStyle name="_31-07_PE_M-Orçamento_07-12-07 6 14 2" xfId="4428"/>
    <cellStyle name="_31-07_PE_M-Orçamento_07-12-07 6 14 3" xfId="10078"/>
    <cellStyle name="_31-07_PE_M-Orçamento_07-12-07 6 14 4" xfId="13330"/>
    <cellStyle name="_31-07_PE_M-Orçamento_07-12-07 6 14 5" xfId="16582"/>
    <cellStyle name="_31-07_PE_M-Orçamento_07-12-07 6 14 6" xfId="19834"/>
    <cellStyle name="_31-07_PE_M-Orçamento_07-12-07 6 14 7" xfId="23077"/>
    <cellStyle name="_31-07_PE_M-Orçamento_07-12-07 6 15" xfId="1515"/>
    <cellStyle name="_31-07_PE_M-Orçamento_07-12-07 6 15 2" xfId="4429"/>
    <cellStyle name="_31-07_PE_M-Orçamento_07-12-07 6 15 3" xfId="10079"/>
    <cellStyle name="_31-07_PE_M-Orçamento_07-12-07 6 15 4" xfId="13331"/>
    <cellStyle name="_31-07_PE_M-Orçamento_07-12-07 6 15 5" xfId="16583"/>
    <cellStyle name="_31-07_PE_M-Orçamento_07-12-07 6 15 6" xfId="19835"/>
    <cellStyle name="_31-07_PE_M-Orçamento_07-12-07 6 15 7" xfId="23078"/>
    <cellStyle name="_31-07_PE_M-Orçamento_07-12-07 6 16" xfId="1516"/>
    <cellStyle name="_31-07_PE_M-Orçamento_07-12-07 6 16 2" xfId="4430"/>
    <cellStyle name="_31-07_PE_M-Orçamento_07-12-07 6 16 3" xfId="10080"/>
    <cellStyle name="_31-07_PE_M-Orçamento_07-12-07 6 16 4" xfId="13332"/>
    <cellStyle name="_31-07_PE_M-Orçamento_07-12-07 6 16 5" xfId="16584"/>
    <cellStyle name="_31-07_PE_M-Orçamento_07-12-07 6 16 6" xfId="19836"/>
    <cellStyle name="_31-07_PE_M-Orçamento_07-12-07 6 16 7" xfId="23079"/>
    <cellStyle name="_31-07_PE_M-Orçamento_07-12-07 6 17" xfId="1517"/>
    <cellStyle name="_31-07_PE_M-Orçamento_07-12-07 6 17 2" xfId="4431"/>
    <cellStyle name="_31-07_PE_M-Orçamento_07-12-07 6 17 3" xfId="10081"/>
    <cellStyle name="_31-07_PE_M-Orçamento_07-12-07 6 17 4" xfId="13333"/>
    <cellStyle name="_31-07_PE_M-Orçamento_07-12-07 6 17 5" xfId="16585"/>
    <cellStyle name="_31-07_PE_M-Orçamento_07-12-07 6 17 6" xfId="19837"/>
    <cellStyle name="_31-07_PE_M-Orçamento_07-12-07 6 17 7" xfId="23080"/>
    <cellStyle name="_31-07_PE_M-Orçamento_07-12-07 6 18" xfId="1518"/>
    <cellStyle name="_31-07_PE_M-Orçamento_07-12-07 6 18 2" xfId="4432"/>
    <cellStyle name="_31-07_PE_M-Orçamento_07-12-07 6 18 3" xfId="10082"/>
    <cellStyle name="_31-07_PE_M-Orçamento_07-12-07 6 18 4" xfId="13334"/>
    <cellStyle name="_31-07_PE_M-Orçamento_07-12-07 6 18 5" xfId="16586"/>
    <cellStyle name="_31-07_PE_M-Orçamento_07-12-07 6 18 6" xfId="19838"/>
    <cellStyle name="_31-07_PE_M-Orçamento_07-12-07 6 18 7" xfId="23081"/>
    <cellStyle name="_31-07_PE_M-Orçamento_07-12-07 6 19" xfId="1519"/>
    <cellStyle name="_31-07_PE_M-Orçamento_07-12-07 6 19 2" xfId="4433"/>
    <cellStyle name="_31-07_PE_M-Orçamento_07-12-07 6 19 3" xfId="10083"/>
    <cellStyle name="_31-07_PE_M-Orçamento_07-12-07 6 19 4" xfId="13335"/>
    <cellStyle name="_31-07_PE_M-Orçamento_07-12-07 6 19 5" xfId="16587"/>
    <cellStyle name="_31-07_PE_M-Orçamento_07-12-07 6 19 6" xfId="19839"/>
    <cellStyle name="_31-07_PE_M-Orçamento_07-12-07 6 19 7" xfId="23082"/>
    <cellStyle name="_31-07_PE_M-Orçamento_07-12-07 6 2" xfId="1520"/>
    <cellStyle name="_31-07_PE_M-Orçamento_07-12-07 6 2 2" xfId="4434"/>
    <cellStyle name="_31-07_PE_M-Orçamento_07-12-07 6 2 3" xfId="10084"/>
    <cellStyle name="_31-07_PE_M-Orçamento_07-12-07 6 2 4" xfId="13336"/>
    <cellStyle name="_31-07_PE_M-Orçamento_07-12-07 6 2 5" xfId="16588"/>
    <cellStyle name="_31-07_PE_M-Orçamento_07-12-07 6 2 6" xfId="19840"/>
    <cellStyle name="_31-07_PE_M-Orçamento_07-12-07 6 2 7" xfId="23083"/>
    <cellStyle name="_31-07_PE_M-Orçamento_07-12-07 6 20" xfId="1521"/>
    <cellStyle name="_31-07_PE_M-Orçamento_07-12-07 6 20 2" xfId="4435"/>
    <cellStyle name="_31-07_PE_M-Orçamento_07-12-07 6 20 3" xfId="10085"/>
    <cellStyle name="_31-07_PE_M-Orçamento_07-12-07 6 20 4" xfId="13337"/>
    <cellStyle name="_31-07_PE_M-Orçamento_07-12-07 6 20 5" xfId="16589"/>
    <cellStyle name="_31-07_PE_M-Orçamento_07-12-07 6 20 6" xfId="19841"/>
    <cellStyle name="_31-07_PE_M-Orçamento_07-12-07 6 20 7" xfId="23084"/>
    <cellStyle name="_31-07_PE_M-Orçamento_07-12-07 6 21" xfId="1522"/>
    <cellStyle name="_31-07_PE_M-Orçamento_07-12-07 6 21 2" xfId="4436"/>
    <cellStyle name="_31-07_PE_M-Orçamento_07-12-07 6 21 3" xfId="10086"/>
    <cellStyle name="_31-07_PE_M-Orçamento_07-12-07 6 21 4" xfId="13338"/>
    <cellStyle name="_31-07_PE_M-Orçamento_07-12-07 6 21 5" xfId="16590"/>
    <cellStyle name="_31-07_PE_M-Orçamento_07-12-07 6 21 6" xfId="19842"/>
    <cellStyle name="_31-07_PE_M-Orçamento_07-12-07 6 21 7" xfId="23085"/>
    <cellStyle name="_31-07_PE_M-Orçamento_07-12-07 6 22" xfId="1523"/>
    <cellStyle name="_31-07_PE_M-Orçamento_07-12-07 6 22 2" xfId="4437"/>
    <cellStyle name="_31-07_PE_M-Orçamento_07-12-07 6 22 3" xfId="10087"/>
    <cellStyle name="_31-07_PE_M-Orçamento_07-12-07 6 22 4" xfId="13339"/>
    <cellStyle name="_31-07_PE_M-Orçamento_07-12-07 6 22 5" xfId="16591"/>
    <cellStyle name="_31-07_PE_M-Orçamento_07-12-07 6 22 6" xfId="19843"/>
    <cellStyle name="_31-07_PE_M-Orçamento_07-12-07 6 22 7" xfId="23086"/>
    <cellStyle name="_31-07_PE_M-Orçamento_07-12-07 6 23" xfId="1524"/>
    <cellStyle name="_31-07_PE_M-Orçamento_07-12-07 6 23 2" xfId="4438"/>
    <cellStyle name="_31-07_PE_M-Orçamento_07-12-07 6 23 3" xfId="10088"/>
    <cellStyle name="_31-07_PE_M-Orçamento_07-12-07 6 23 4" xfId="13340"/>
    <cellStyle name="_31-07_PE_M-Orçamento_07-12-07 6 23 5" xfId="16592"/>
    <cellStyle name="_31-07_PE_M-Orçamento_07-12-07 6 23 6" xfId="19844"/>
    <cellStyle name="_31-07_PE_M-Orçamento_07-12-07 6 23 7" xfId="23087"/>
    <cellStyle name="_31-07_PE_M-Orçamento_07-12-07 6 24" xfId="1525"/>
    <cellStyle name="_31-07_PE_M-Orçamento_07-12-07 6 24 2" xfId="4439"/>
    <cellStyle name="_31-07_PE_M-Orçamento_07-12-07 6 24 3" xfId="10089"/>
    <cellStyle name="_31-07_PE_M-Orçamento_07-12-07 6 24 4" xfId="13341"/>
    <cellStyle name="_31-07_PE_M-Orçamento_07-12-07 6 24 5" xfId="16593"/>
    <cellStyle name="_31-07_PE_M-Orçamento_07-12-07 6 24 6" xfId="19845"/>
    <cellStyle name="_31-07_PE_M-Orçamento_07-12-07 6 24 7" xfId="23088"/>
    <cellStyle name="_31-07_PE_M-Orçamento_07-12-07 6 25" xfId="3097"/>
    <cellStyle name="_31-07_PE_M-Orçamento_07-12-07 6 26" xfId="10073"/>
    <cellStyle name="_31-07_PE_M-Orçamento_07-12-07 6 27" xfId="13325"/>
    <cellStyle name="_31-07_PE_M-Orçamento_07-12-07 6 28" xfId="16577"/>
    <cellStyle name="_31-07_PE_M-Orçamento_07-12-07 6 29" xfId="19829"/>
    <cellStyle name="_31-07_PE_M-Orçamento_07-12-07 6 3" xfId="1526"/>
    <cellStyle name="_31-07_PE_M-Orçamento_07-12-07 6 3 2" xfId="4440"/>
    <cellStyle name="_31-07_PE_M-Orçamento_07-12-07 6 3 3" xfId="10090"/>
    <cellStyle name="_31-07_PE_M-Orçamento_07-12-07 6 3 4" xfId="13342"/>
    <cellStyle name="_31-07_PE_M-Orçamento_07-12-07 6 3 5" xfId="16594"/>
    <cellStyle name="_31-07_PE_M-Orçamento_07-12-07 6 3 6" xfId="19846"/>
    <cellStyle name="_31-07_PE_M-Orçamento_07-12-07 6 3 7" xfId="23089"/>
    <cellStyle name="_31-07_PE_M-Orçamento_07-12-07 6 30" xfId="23072"/>
    <cellStyle name="_31-07_PE_M-Orçamento_07-12-07 6 4" xfId="1527"/>
    <cellStyle name="_31-07_PE_M-Orçamento_07-12-07 6 4 2" xfId="4441"/>
    <cellStyle name="_31-07_PE_M-Orçamento_07-12-07 6 4 3" xfId="10091"/>
    <cellStyle name="_31-07_PE_M-Orçamento_07-12-07 6 4 4" xfId="13343"/>
    <cellStyle name="_31-07_PE_M-Orçamento_07-12-07 6 4 5" xfId="16595"/>
    <cellStyle name="_31-07_PE_M-Orçamento_07-12-07 6 4 6" xfId="19847"/>
    <cellStyle name="_31-07_PE_M-Orçamento_07-12-07 6 4 7" xfId="23090"/>
    <cellStyle name="_31-07_PE_M-Orçamento_07-12-07 6 5" xfId="1528"/>
    <cellStyle name="_31-07_PE_M-Orçamento_07-12-07 6 5 2" xfId="4442"/>
    <cellStyle name="_31-07_PE_M-Orçamento_07-12-07 6 5 3" xfId="10092"/>
    <cellStyle name="_31-07_PE_M-Orçamento_07-12-07 6 5 4" xfId="13344"/>
    <cellStyle name="_31-07_PE_M-Orçamento_07-12-07 6 5 5" xfId="16596"/>
    <cellStyle name="_31-07_PE_M-Orçamento_07-12-07 6 5 6" xfId="19848"/>
    <cellStyle name="_31-07_PE_M-Orçamento_07-12-07 6 5 7" xfId="23091"/>
    <cellStyle name="_31-07_PE_M-Orçamento_07-12-07 6 6" xfId="1529"/>
    <cellStyle name="_31-07_PE_M-Orçamento_07-12-07 6 6 2" xfId="4443"/>
    <cellStyle name="_31-07_PE_M-Orçamento_07-12-07 6 6 3" xfId="10093"/>
    <cellStyle name="_31-07_PE_M-Orçamento_07-12-07 6 6 4" xfId="13345"/>
    <cellStyle name="_31-07_PE_M-Orçamento_07-12-07 6 6 5" xfId="16597"/>
    <cellStyle name="_31-07_PE_M-Orçamento_07-12-07 6 6 6" xfId="19849"/>
    <cellStyle name="_31-07_PE_M-Orçamento_07-12-07 6 6 7" xfId="23092"/>
    <cellStyle name="_31-07_PE_M-Orçamento_07-12-07 6 7" xfId="1530"/>
    <cellStyle name="_31-07_PE_M-Orçamento_07-12-07 6 7 2" xfId="4444"/>
    <cellStyle name="_31-07_PE_M-Orçamento_07-12-07 6 7 3" xfId="10094"/>
    <cellStyle name="_31-07_PE_M-Orçamento_07-12-07 6 7 4" xfId="13346"/>
    <cellStyle name="_31-07_PE_M-Orçamento_07-12-07 6 7 5" xfId="16598"/>
    <cellStyle name="_31-07_PE_M-Orçamento_07-12-07 6 7 6" xfId="19850"/>
    <cellStyle name="_31-07_PE_M-Orçamento_07-12-07 6 7 7" xfId="23093"/>
    <cellStyle name="_31-07_PE_M-Orçamento_07-12-07 6 8" xfId="1531"/>
    <cellStyle name="_31-07_PE_M-Orçamento_07-12-07 6 8 2" xfId="4445"/>
    <cellStyle name="_31-07_PE_M-Orçamento_07-12-07 6 8 3" xfId="10095"/>
    <cellStyle name="_31-07_PE_M-Orçamento_07-12-07 6 8 4" xfId="13347"/>
    <cellStyle name="_31-07_PE_M-Orçamento_07-12-07 6 8 5" xfId="16599"/>
    <cellStyle name="_31-07_PE_M-Orçamento_07-12-07 6 8 6" xfId="19851"/>
    <cellStyle name="_31-07_PE_M-Orçamento_07-12-07 6 8 7" xfId="23094"/>
    <cellStyle name="_31-07_PE_M-Orçamento_07-12-07 6 9" xfId="1532"/>
    <cellStyle name="_31-07_PE_M-Orçamento_07-12-07 6 9 2" xfId="4446"/>
    <cellStyle name="_31-07_PE_M-Orçamento_07-12-07 6 9 3" xfId="10096"/>
    <cellStyle name="_31-07_PE_M-Orçamento_07-12-07 6 9 4" xfId="13348"/>
    <cellStyle name="_31-07_PE_M-Orçamento_07-12-07 6 9 5" xfId="16600"/>
    <cellStyle name="_31-07_PE_M-Orçamento_07-12-07 6 9 6" xfId="19852"/>
    <cellStyle name="_31-07_PE_M-Orçamento_07-12-07 6 9 7" xfId="23095"/>
    <cellStyle name="_31-07_PE_M-Orçamento_07-12-07 6_16-09_PE_V2_ARQ_M-O_28-01-11" xfId="6332"/>
    <cellStyle name="_31-07_PE_M-Orçamento_07-12-07 6_ARTICULADO" xfId="6085"/>
    <cellStyle name="_31-07_PE_M-Orçamento_07-12-07 6_ARTICULADO 2" xfId="10097"/>
    <cellStyle name="_31-07_PE_M-Orçamento_07-12-07 6_ARTICULADO 3" xfId="13349"/>
    <cellStyle name="_31-07_PE_M-Orçamento_07-12-07 6_ARTICULADO 4" xfId="16601"/>
    <cellStyle name="_31-07_PE_M-Orçamento_07-12-07 6_ARTICULADO 5" xfId="19853"/>
    <cellStyle name="_31-07_PE_M-Orçamento_07-12-07 6_ARTICULADO 6" xfId="23096"/>
    <cellStyle name="_31-07_PE_M-Orçamento_07-12-07 60" xfId="1533"/>
    <cellStyle name="_31-07_PE_M-Orçamento_07-12-07 60 2" xfId="4447"/>
    <cellStyle name="_31-07_PE_M-Orçamento_07-12-07 60 3" xfId="10098"/>
    <cellStyle name="_31-07_PE_M-Orçamento_07-12-07 60 4" xfId="13350"/>
    <cellStyle name="_31-07_PE_M-Orçamento_07-12-07 60 5" xfId="16602"/>
    <cellStyle name="_31-07_PE_M-Orçamento_07-12-07 60 6" xfId="19854"/>
    <cellStyle name="_31-07_PE_M-Orçamento_07-12-07 60 7" xfId="23097"/>
    <cellStyle name="_31-07_PE_M-Orçamento_07-12-07 61" xfId="1534"/>
    <cellStyle name="_31-07_PE_M-Orçamento_07-12-07 61 2" xfId="4448"/>
    <cellStyle name="_31-07_PE_M-Orçamento_07-12-07 61 3" xfId="10099"/>
    <cellStyle name="_31-07_PE_M-Orçamento_07-12-07 61 4" xfId="13351"/>
    <cellStyle name="_31-07_PE_M-Orçamento_07-12-07 61 5" xfId="16603"/>
    <cellStyle name="_31-07_PE_M-Orçamento_07-12-07 61 6" xfId="19855"/>
    <cellStyle name="_31-07_PE_M-Orçamento_07-12-07 61 7" xfId="23098"/>
    <cellStyle name="_31-07_PE_M-Orçamento_07-12-07 62" xfId="1535"/>
    <cellStyle name="_31-07_PE_M-Orçamento_07-12-07 62 2" xfId="4449"/>
    <cellStyle name="_31-07_PE_M-Orçamento_07-12-07 62 3" xfId="10100"/>
    <cellStyle name="_31-07_PE_M-Orçamento_07-12-07 62 4" xfId="13352"/>
    <cellStyle name="_31-07_PE_M-Orçamento_07-12-07 62 5" xfId="16604"/>
    <cellStyle name="_31-07_PE_M-Orçamento_07-12-07 62 6" xfId="19856"/>
    <cellStyle name="_31-07_PE_M-Orçamento_07-12-07 62 7" xfId="23099"/>
    <cellStyle name="_31-07_PE_M-Orçamento_07-12-07 63" xfId="1536"/>
    <cellStyle name="_31-07_PE_M-Orçamento_07-12-07 63 2" xfId="4450"/>
    <cellStyle name="_31-07_PE_M-Orçamento_07-12-07 63 3" xfId="10101"/>
    <cellStyle name="_31-07_PE_M-Orçamento_07-12-07 63 4" xfId="13353"/>
    <cellStyle name="_31-07_PE_M-Orçamento_07-12-07 63 5" xfId="16605"/>
    <cellStyle name="_31-07_PE_M-Orçamento_07-12-07 63 6" xfId="19857"/>
    <cellStyle name="_31-07_PE_M-Orçamento_07-12-07 63 7" xfId="23100"/>
    <cellStyle name="_31-07_PE_M-Orçamento_07-12-07 64" xfId="1537"/>
    <cellStyle name="_31-07_PE_M-Orçamento_07-12-07 64 2" xfId="4451"/>
    <cellStyle name="_31-07_PE_M-Orçamento_07-12-07 64 3" xfId="10102"/>
    <cellStyle name="_31-07_PE_M-Orçamento_07-12-07 64 4" xfId="13354"/>
    <cellStyle name="_31-07_PE_M-Orçamento_07-12-07 64 5" xfId="16606"/>
    <cellStyle name="_31-07_PE_M-Orçamento_07-12-07 64 6" xfId="19858"/>
    <cellStyle name="_31-07_PE_M-Orçamento_07-12-07 64 7" xfId="23101"/>
    <cellStyle name="_31-07_PE_M-Orçamento_07-12-07 65" xfId="1538"/>
    <cellStyle name="_31-07_PE_M-Orçamento_07-12-07 65 2" xfId="4452"/>
    <cellStyle name="_31-07_PE_M-Orçamento_07-12-07 65 3" xfId="10103"/>
    <cellStyle name="_31-07_PE_M-Orçamento_07-12-07 65 4" xfId="13355"/>
    <cellStyle name="_31-07_PE_M-Orçamento_07-12-07 65 5" xfId="16607"/>
    <cellStyle name="_31-07_PE_M-Orçamento_07-12-07 65 6" xfId="19859"/>
    <cellStyle name="_31-07_PE_M-Orçamento_07-12-07 65 7" xfId="23102"/>
    <cellStyle name="_31-07_PE_M-Orçamento_07-12-07 66" xfId="1539"/>
    <cellStyle name="_31-07_PE_M-Orçamento_07-12-07 66 2" xfId="4453"/>
    <cellStyle name="_31-07_PE_M-Orçamento_07-12-07 66 3" xfId="10104"/>
    <cellStyle name="_31-07_PE_M-Orçamento_07-12-07 66 4" xfId="13356"/>
    <cellStyle name="_31-07_PE_M-Orçamento_07-12-07 66 5" xfId="16608"/>
    <cellStyle name="_31-07_PE_M-Orçamento_07-12-07 66 6" xfId="19860"/>
    <cellStyle name="_31-07_PE_M-Orçamento_07-12-07 66 7" xfId="23103"/>
    <cellStyle name="_31-07_PE_M-Orçamento_07-12-07 67" xfId="1540"/>
    <cellStyle name="_31-07_PE_M-Orçamento_07-12-07 67 2" xfId="4454"/>
    <cellStyle name="_31-07_PE_M-Orçamento_07-12-07 67 3" xfId="10105"/>
    <cellStyle name="_31-07_PE_M-Orçamento_07-12-07 67 4" xfId="13357"/>
    <cellStyle name="_31-07_PE_M-Orçamento_07-12-07 67 5" xfId="16609"/>
    <cellStyle name="_31-07_PE_M-Orçamento_07-12-07 67 6" xfId="19861"/>
    <cellStyle name="_31-07_PE_M-Orçamento_07-12-07 67 7" xfId="23104"/>
    <cellStyle name="_31-07_PE_M-Orçamento_07-12-07 68" xfId="1541"/>
    <cellStyle name="_31-07_PE_M-Orçamento_07-12-07 68 2" xfId="4455"/>
    <cellStyle name="_31-07_PE_M-Orçamento_07-12-07 68 3" xfId="10106"/>
    <cellStyle name="_31-07_PE_M-Orçamento_07-12-07 68 4" xfId="13358"/>
    <cellStyle name="_31-07_PE_M-Orçamento_07-12-07 68 5" xfId="16610"/>
    <cellStyle name="_31-07_PE_M-Orçamento_07-12-07 68 6" xfId="19862"/>
    <cellStyle name="_31-07_PE_M-Orçamento_07-12-07 68 7" xfId="23105"/>
    <cellStyle name="_31-07_PE_M-Orçamento_07-12-07 69" xfId="7445"/>
    <cellStyle name="_31-07_PE_M-Orçamento_07-12-07 7" xfId="126"/>
    <cellStyle name="_31-07_PE_M-Orçamento_07-12-07 7 10" xfId="1542"/>
    <cellStyle name="_31-07_PE_M-Orçamento_07-12-07 7 10 2" xfId="4456"/>
    <cellStyle name="_31-07_PE_M-Orçamento_07-12-07 7 10 3" xfId="10108"/>
    <cellStyle name="_31-07_PE_M-Orçamento_07-12-07 7 10 4" xfId="13360"/>
    <cellStyle name="_31-07_PE_M-Orçamento_07-12-07 7 10 5" xfId="16612"/>
    <cellStyle name="_31-07_PE_M-Orçamento_07-12-07 7 10 6" xfId="19864"/>
    <cellStyle name="_31-07_PE_M-Orçamento_07-12-07 7 10 7" xfId="23107"/>
    <cellStyle name="_31-07_PE_M-Orçamento_07-12-07 7 11" xfId="1543"/>
    <cellStyle name="_31-07_PE_M-Orçamento_07-12-07 7 11 2" xfId="4457"/>
    <cellStyle name="_31-07_PE_M-Orçamento_07-12-07 7 11 3" xfId="10109"/>
    <cellStyle name="_31-07_PE_M-Orçamento_07-12-07 7 11 4" xfId="13361"/>
    <cellStyle name="_31-07_PE_M-Orçamento_07-12-07 7 11 5" xfId="16613"/>
    <cellStyle name="_31-07_PE_M-Orçamento_07-12-07 7 11 6" xfId="19865"/>
    <cellStyle name="_31-07_PE_M-Orçamento_07-12-07 7 11 7" xfId="23108"/>
    <cellStyle name="_31-07_PE_M-Orçamento_07-12-07 7 12" xfId="1544"/>
    <cellStyle name="_31-07_PE_M-Orçamento_07-12-07 7 12 2" xfId="4458"/>
    <cellStyle name="_31-07_PE_M-Orçamento_07-12-07 7 12 3" xfId="10110"/>
    <cellStyle name="_31-07_PE_M-Orçamento_07-12-07 7 12 4" xfId="13362"/>
    <cellStyle name="_31-07_PE_M-Orçamento_07-12-07 7 12 5" xfId="16614"/>
    <cellStyle name="_31-07_PE_M-Orçamento_07-12-07 7 12 6" xfId="19866"/>
    <cellStyle name="_31-07_PE_M-Orçamento_07-12-07 7 12 7" xfId="23109"/>
    <cellStyle name="_31-07_PE_M-Orçamento_07-12-07 7 13" xfId="1545"/>
    <cellStyle name="_31-07_PE_M-Orçamento_07-12-07 7 13 2" xfId="4459"/>
    <cellStyle name="_31-07_PE_M-Orçamento_07-12-07 7 13 3" xfId="10111"/>
    <cellStyle name="_31-07_PE_M-Orçamento_07-12-07 7 13 4" xfId="13363"/>
    <cellStyle name="_31-07_PE_M-Orçamento_07-12-07 7 13 5" xfId="16615"/>
    <cellStyle name="_31-07_PE_M-Orçamento_07-12-07 7 13 6" xfId="19867"/>
    <cellStyle name="_31-07_PE_M-Orçamento_07-12-07 7 13 7" xfId="23110"/>
    <cellStyle name="_31-07_PE_M-Orçamento_07-12-07 7 14" xfId="1546"/>
    <cellStyle name="_31-07_PE_M-Orçamento_07-12-07 7 14 2" xfId="4460"/>
    <cellStyle name="_31-07_PE_M-Orçamento_07-12-07 7 14 3" xfId="10112"/>
    <cellStyle name="_31-07_PE_M-Orçamento_07-12-07 7 14 4" xfId="13364"/>
    <cellStyle name="_31-07_PE_M-Orçamento_07-12-07 7 14 5" xfId="16616"/>
    <cellStyle name="_31-07_PE_M-Orçamento_07-12-07 7 14 6" xfId="19868"/>
    <cellStyle name="_31-07_PE_M-Orçamento_07-12-07 7 14 7" xfId="23111"/>
    <cellStyle name="_31-07_PE_M-Orçamento_07-12-07 7 15" xfId="1547"/>
    <cellStyle name="_31-07_PE_M-Orçamento_07-12-07 7 15 2" xfId="4461"/>
    <cellStyle name="_31-07_PE_M-Orçamento_07-12-07 7 15 3" xfId="10113"/>
    <cellStyle name="_31-07_PE_M-Orçamento_07-12-07 7 15 4" xfId="13365"/>
    <cellStyle name="_31-07_PE_M-Orçamento_07-12-07 7 15 5" xfId="16617"/>
    <cellStyle name="_31-07_PE_M-Orçamento_07-12-07 7 15 6" xfId="19869"/>
    <cellStyle name="_31-07_PE_M-Orçamento_07-12-07 7 15 7" xfId="23112"/>
    <cellStyle name="_31-07_PE_M-Orçamento_07-12-07 7 16" xfId="1548"/>
    <cellStyle name="_31-07_PE_M-Orçamento_07-12-07 7 16 2" xfId="4462"/>
    <cellStyle name="_31-07_PE_M-Orçamento_07-12-07 7 16 3" xfId="10114"/>
    <cellStyle name="_31-07_PE_M-Orçamento_07-12-07 7 16 4" xfId="13366"/>
    <cellStyle name="_31-07_PE_M-Orçamento_07-12-07 7 16 5" xfId="16618"/>
    <cellStyle name="_31-07_PE_M-Orçamento_07-12-07 7 16 6" xfId="19870"/>
    <cellStyle name="_31-07_PE_M-Orçamento_07-12-07 7 16 7" xfId="23113"/>
    <cellStyle name="_31-07_PE_M-Orçamento_07-12-07 7 17" xfId="1549"/>
    <cellStyle name="_31-07_PE_M-Orçamento_07-12-07 7 17 2" xfId="4463"/>
    <cellStyle name="_31-07_PE_M-Orçamento_07-12-07 7 17 3" xfId="10115"/>
    <cellStyle name="_31-07_PE_M-Orçamento_07-12-07 7 17 4" xfId="13367"/>
    <cellStyle name="_31-07_PE_M-Orçamento_07-12-07 7 17 5" xfId="16619"/>
    <cellStyle name="_31-07_PE_M-Orçamento_07-12-07 7 17 6" xfId="19871"/>
    <cellStyle name="_31-07_PE_M-Orçamento_07-12-07 7 17 7" xfId="23114"/>
    <cellStyle name="_31-07_PE_M-Orçamento_07-12-07 7 18" xfId="1550"/>
    <cellStyle name="_31-07_PE_M-Orçamento_07-12-07 7 18 2" xfId="4464"/>
    <cellStyle name="_31-07_PE_M-Orçamento_07-12-07 7 18 3" xfId="10116"/>
    <cellStyle name="_31-07_PE_M-Orçamento_07-12-07 7 18 4" xfId="13368"/>
    <cellStyle name="_31-07_PE_M-Orçamento_07-12-07 7 18 5" xfId="16620"/>
    <cellStyle name="_31-07_PE_M-Orçamento_07-12-07 7 18 6" xfId="19872"/>
    <cellStyle name="_31-07_PE_M-Orçamento_07-12-07 7 18 7" xfId="23115"/>
    <cellStyle name="_31-07_PE_M-Orçamento_07-12-07 7 19" xfId="1551"/>
    <cellStyle name="_31-07_PE_M-Orçamento_07-12-07 7 19 2" xfId="4465"/>
    <cellStyle name="_31-07_PE_M-Orçamento_07-12-07 7 19 3" xfId="10117"/>
    <cellStyle name="_31-07_PE_M-Orçamento_07-12-07 7 19 4" xfId="13369"/>
    <cellStyle name="_31-07_PE_M-Orçamento_07-12-07 7 19 5" xfId="16621"/>
    <cellStyle name="_31-07_PE_M-Orçamento_07-12-07 7 19 6" xfId="19873"/>
    <cellStyle name="_31-07_PE_M-Orçamento_07-12-07 7 19 7" xfId="23116"/>
    <cellStyle name="_31-07_PE_M-Orçamento_07-12-07 7 2" xfId="1552"/>
    <cellStyle name="_31-07_PE_M-Orçamento_07-12-07 7 2 2" xfId="4466"/>
    <cellStyle name="_31-07_PE_M-Orçamento_07-12-07 7 2 3" xfId="10118"/>
    <cellStyle name="_31-07_PE_M-Orçamento_07-12-07 7 2 4" xfId="13370"/>
    <cellStyle name="_31-07_PE_M-Orçamento_07-12-07 7 2 5" xfId="16622"/>
    <cellStyle name="_31-07_PE_M-Orçamento_07-12-07 7 2 6" xfId="19874"/>
    <cellStyle name="_31-07_PE_M-Orçamento_07-12-07 7 2 7" xfId="23117"/>
    <cellStyle name="_31-07_PE_M-Orçamento_07-12-07 7 20" xfId="1553"/>
    <cellStyle name="_31-07_PE_M-Orçamento_07-12-07 7 20 2" xfId="4467"/>
    <cellStyle name="_31-07_PE_M-Orçamento_07-12-07 7 20 3" xfId="10119"/>
    <cellStyle name="_31-07_PE_M-Orçamento_07-12-07 7 20 4" xfId="13371"/>
    <cellStyle name="_31-07_PE_M-Orçamento_07-12-07 7 20 5" xfId="16623"/>
    <cellStyle name="_31-07_PE_M-Orçamento_07-12-07 7 20 6" xfId="19875"/>
    <cellStyle name="_31-07_PE_M-Orçamento_07-12-07 7 20 7" xfId="23118"/>
    <cellStyle name="_31-07_PE_M-Orçamento_07-12-07 7 21" xfId="1554"/>
    <cellStyle name="_31-07_PE_M-Orçamento_07-12-07 7 21 2" xfId="4468"/>
    <cellStyle name="_31-07_PE_M-Orçamento_07-12-07 7 21 3" xfId="10120"/>
    <cellStyle name="_31-07_PE_M-Orçamento_07-12-07 7 21 4" xfId="13372"/>
    <cellStyle name="_31-07_PE_M-Orçamento_07-12-07 7 21 5" xfId="16624"/>
    <cellStyle name="_31-07_PE_M-Orçamento_07-12-07 7 21 6" xfId="19876"/>
    <cellStyle name="_31-07_PE_M-Orçamento_07-12-07 7 21 7" xfId="23119"/>
    <cellStyle name="_31-07_PE_M-Orçamento_07-12-07 7 22" xfId="1555"/>
    <cellStyle name="_31-07_PE_M-Orçamento_07-12-07 7 22 2" xfId="4469"/>
    <cellStyle name="_31-07_PE_M-Orçamento_07-12-07 7 22 3" xfId="10121"/>
    <cellStyle name="_31-07_PE_M-Orçamento_07-12-07 7 22 4" xfId="13373"/>
    <cellStyle name="_31-07_PE_M-Orçamento_07-12-07 7 22 5" xfId="16625"/>
    <cellStyle name="_31-07_PE_M-Orçamento_07-12-07 7 22 6" xfId="19877"/>
    <cellStyle name="_31-07_PE_M-Orçamento_07-12-07 7 22 7" xfId="23120"/>
    <cellStyle name="_31-07_PE_M-Orçamento_07-12-07 7 23" xfId="1556"/>
    <cellStyle name="_31-07_PE_M-Orçamento_07-12-07 7 23 2" xfId="4470"/>
    <cellStyle name="_31-07_PE_M-Orçamento_07-12-07 7 23 3" xfId="10122"/>
    <cellStyle name="_31-07_PE_M-Orçamento_07-12-07 7 23 4" xfId="13374"/>
    <cellStyle name="_31-07_PE_M-Orçamento_07-12-07 7 23 5" xfId="16626"/>
    <cellStyle name="_31-07_PE_M-Orçamento_07-12-07 7 23 6" xfId="19878"/>
    <cellStyle name="_31-07_PE_M-Orçamento_07-12-07 7 23 7" xfId="23121"/>
    <cellStyle name="_31-07_PE_M-Orçamento_07-12-07 7 24" xfId="1557"/>
    <cellStyle name="_31-07_PE_M-Orçamento_07-12-07 7 24 2" xfId="4471"/>
    <cellStyle name="_31-07_PE_M-Orçamento_07-12-07 7 24 3" xfId="10123"/>
    <cellStyle name="_31-07_PE_M-Orçamento_07-12-07 7 24 4" xfId="13375"/>
    <cellStyle name="_31-07_PE_M-Orçamento_07-12-07 7 24 5" xfId="16627"/>
    <cellStyle name="_31-07_PE_M-Orçamento_07-12-07 7 24 6" xfId="19879"/>
    <cellStyle name="_31-07_PE_M-Orçamento_07-12-07 7 24 7" xfId="23122"/>
    <cellStyle name="_31-07_PE_M-Orçamento_07-12-07 7 25" xfId="3098"/>
    <cellStyle name="_31-07_PE_M-Orçamento_07-12-07 7 26" xfId="10107"/>
    <cellStyle name="_31-07_PE_M-Orçamento_07-12-07 7 27" xfId="13359"/>
    <cellStyle name="_31-07_PE_M-Orçamento_07-12-07 7 28" xfId="16611"/>
    <cellStyle name="_31-07_PE_M-Orçamento_07-12-07 7 29" xfId="19863"/>
    <cellStyle name="_31-07_PE_M-Orçamento_07-12-07 7 3" xfId="1558"/>
    <cellStyle name="_31-07_PE_M-Orçamento_07-12-07 7 3 2" xfId="4472"/>
    <cellStyle name="_31-07_PE_M-Orçamento_07-12-07 7 3 3" xfId="10124"/>
    <cellStyle name="_31-07_PE_M-Orçamento_07-12-07 7 3 4" xfId="13376"/>
    <cellStyle name="_31-07_PE_M-Orçamento_07-12-07 7 3 5" xfId="16628"/>
    <cellStyle name="_31-07_PE_M-Orçamento_07-12-07 7 3 6" xfId="19880"/>
    <cellStyle name="_31-07_PE_M-Orçamento_07-12-07 7 3 7" xfId="23123"/>
    <cellStyle name="_31-07_PE_M-Orçamento_07-12-07 7 30" xfId="23106"/>
    <cellStyle name="_31-07_PE_M-Orçamento_07-12-07 7 4" xfId="1559"/>
    <cellStyle name="_31-07_PE_M-Orçamento_07-12-07 7 4 2" xfId="4473"/>
    <cellStyle name="_31-07_PE_M-Orçamento_07-12-07 7 4 3" xfId="10125"/>
    <cellStyle name="_31-07_PE_M-Orçamento_07-12-07 7 4 4" xfId="13377"/>
    <cellStyle name="_31-07_PE_M-Orçamento_07-12-07 7 4 5" xfId="16629"/>
    <cellStyle name="_31-07_PE_M-Orçamento_07-12-07 7 4 6" xfId="19881"/>
    <cellStyle name="_31-07_PE_M-Orçamento_07-12-07 7 4 7" xfId="23124"/>
    <cellStyle name="_31-07_PE_M-Orçamento_07-12-07 7 5" xfId="1560"/>
    <cellStyle name="_31-07_PE_M-Orçamento_07-12-07 7 5 2" xfId="4474"/>
    <cellStyle name="_31-07_PE_M-Orçamento_07-12-07 7 5 3" xfId="10126"/>
    <cellStyle name="_31-07_PE_M-Orçamento_07-12-07 7 5 4" xfId="13378"/>
    <cellStyle name="_31-07_PE_M-Orçamento_07-12-07 7 5 5" xfId="16630"/>
    <cellStyle name="_31-07_PE_M-Orçamento_07-12-07 7 5 6" xfId="19882"/>
    <cellStyle name="_31-07_PE_M-Orçamento_07-12-07 7 5 7" xfId="23125"/>
    <cellStyle name="_31-07_PE_M-Orçamento_07-12-07 7 6" xfId="1561"/>
    <cellStyle name="_31-07_PE_M-Orçamento_07-12-07 7 6 2" xfId="4475"/>
    <cellStyle name="_31-07_PE_M-Orçamento_07-12-07 7 6 3" xfId="10127"/>
    <cellStyle name="_31-07_PE_M-Orçamento_07-12-07 7 6 4" xfId="13379"/>
    <cellStyle name="_31-07_PE_M-Orçamento_07-12-07 7 6 5" xfId="16631"/>
    <cellStyle name="_31-07_PE_M-Orçamento_07-12-07 7 6 6" xfId="19883"/>
    <cellStyle name="_31-07_PE_M-Orçamento_07-12-07 7 6 7" xfId="23126"/>
    <cellStyle name="_31-07_PE_M-Orçamento_07-12-07 7 7" xfId="1562"/>
    <cellStyle name="_31-07_PE_M-Orçamento_07-12-07 7 7 2" xfId="4476"/>
    <cellStyle name="_31-07_PE_M-Orçamento_07-12-07 7 7 3" xfId="10128"/>
    <cellStyle name="_31-07_PE_M-Orçamento_07-12-07 7 7 4" xfId="13380"/>
    <cellStyle name="_31-07_PE_M-Orçamento_07-12-07 7 7 5" xfId="16632"/>
    <cellStyle name="_31-07_PE_M-Orçamento_07-12-07 7 7 6" xfId="19884"/>
    <cellStyle name="_31-07_PE_M-Orçamento_07-12-07 7 7 7" xfId="23127"/>
    <cellStyle name="_31-07_PE_M-Orçamento_07-12-07 7 8" xfId="1563"/>
    <cellStyle name="_31-07_PE_M-Orçamento_07-12-07 7 8 2" xfId="4477"/>
    <cellStyle name="_31-07_PE_M-Orçamento_07-12-07 7 8 3" xfId="10129"/>
    <cellStyle name="_31-07_PE_M-Orçamento_07-12-07 7 8 4" xfId="13381"/>
    <cellStyle name="_31-07_PE_M-Orçamento_07-12-07 7 8 5" xfId="16633"/>
    <cellStyle name="_31-07_PE_M-Orçamento_07-12-07 7 8 6" xfId="19885"/>
    <cellStyle name="_31-07_PE_M-Orçamento_07-12-07 7 8 7" xfId="23128"/>
    <cellStyle name="_31-07_PE_M-Orçamento_07-12-07 7 9" xfId="1564"/>
    <cellStyle name="_31-07_PE_M-Orçamento_07-12-07 7 9 2" xfId="4478"/>
    <cellStyle name="_31-07_PE_M-Orçamento_07-12-07 7 9 3" xfId="10130"/>
    <cellStyle name="_31-07_PE_M-Orçamento_07-12-07 7 9 4" xfId="13382"/>
    <cellStyle name="_31-07_PE_M-Orçamento_07-12-07 7 9 5" xfId="16634"/>
    <cellStyle name="_31-07_PE_M-Orçamento_07-12-07 7 9 6" xfId="19886"/>
    <cellStyle name="_31-07_PE_M-Orçamento_07-12-07 7 9 7" xfId="23129"/>
    <cellStyle name="_31-07_PE_M-Orçamento_07-12-07 7_16-09_PE_V2_ARQ_M-O_28-01-11" xfId="6333"/>
    <cellStyle name="_31-07_PE_M-Orçamento_07-12-07 7_ARTICULADO" xfId="6086"/>
    <cellStyle name="_31-07_PE_M-Orçamento_07-12-07 7_ARTICULADO 2" xfId="10131"/>
    <cellStyle name="_31-07_PE_M-Orçamento_07-12-07 7_ARTICULADO 3" xfId="13383"/>
    <cellStyle name="_31-07_PE_M-Orçamento_07-12-07 7_ARTICULADO 4" xfId="16635"/>
    <cellStyle name="_31-07_PE_M-Orçamento_07-12-07 7_ARTICULADO 5" xfId="19887"/>
    <cellStyle name="_31-07_PE_M-Orçamento_07-12-07 7_ARTICULADO 6" xfId="23130"/>
    <cellStyle name="_31-07_PE_M-Orçamento_07-12-07 70" xfId="7679"/>
    <cellStyle name="_31-07_PE_M-Orçamento_07-12-07 71" xfId="7374"/>
    <cellStyle name="_31-07_PE_M-Orçamento_07-12-07 72" xfId="7497"/>
    <cellStyle name="_31-07_PE_M-Orçamento_07-12-07 73" xfId="7246"/>
    <cellStyle name="_31-07_PE_M-Orçamento_07-12-07 74" xfId="7494"/>
    <cellStyle name="_31-07_PE_M-Orçamento_07-12-07 75" xfId="7466"/>
    <cellStyle name="_31-07_PE_M-Orçamento_07-12-07 76" xfId="7777"/>
    <cellStyle name="_31-07_PE_M-Orçamento_07-12-07 77" xfId="7462"/>
    <cellStyle name="_31-07_PE_M-Orçamento_07-12-07 78" xfId="7910"/>
    <cellStyle name="_31-07_PE_M-Orçamento_07-12-07 79" xfId="7471"/>
    <cellStyle name="_31-07_PE_M-Orçamento_07-12-07 8" xfId="127"/>
    <cellStyle name="_31-07_PE_M-Orçamento_07-12-07 8 10" xfId="1565"/>
    <cellStyle name="_31-07_PE_M-Orçamento_07-12-07 8 10 2" xfId="4479"/>
    <cellStyle name="_31-07_PE_M-Orçamento_07-12-07 8 10 3" xfId="10133"/>
    <cellStyle name="_31-07_PE_M-Orçamento_07-12-07 8 10 4" xfId="13385"/>
    <cellStyle name="_31-07_PE_M-Orçamento_07-12-07 8 10 5" xfId="16637"/>
    <cellStyle name="_31-07_PE_M-Orçamento_07-12-07 8 10 6" xfId="19889"/>
    <cellStyle name="_31-07_PE_M-Orçamento_07-12-07 8 10 7" xfId="23132"/>
    <cellStyle name="_31-07_PE_M-Orçamento_07-12-07 8 11" xfId="1566"/>
    <cellStyle name="_31-07_PE_M-Orçamento_07-12-07 8 11 2" xfId="4480"/>
    <cellStyle name="_31-07_PE_M-Orçamento_07-12-07 8 11 3" xfId="10134"/>
    <cellStyle name="_31-07_PE_M-Orçamento_07-12-07 8 11 4" xfId="13386"/>
    <cellStyle name="_31-07_PE_M-Orçamento_07-12-07 8 11 5" xfId="16638"/>
    <cellStyle name="_31-07_PE_M-Orçamento_07-12-07 8 11 6" xfId="19890"/>
    <cellStyle name="_31-07_PE_M-Orçamento_07-12-07 8 11 7" xfId="23133"/>
    <cellStyle name="_31-07_PE_M-Orçamento_07-12-07 8 12" xfId="1567"/>
    <cellStyle name="_31-07_PE_M-Orçamento_07-12-07 8 12 2" xfId="4481"/>
    <cellStyle name="_31-07_PE_M-Orçamento_07-12-07 8 12 3" xfId="10135"/>
    <cellStyle name="_31-07_PE_M-Orçamento_07-12-07 8 12 4" xfId="13387"/>
    <cellStyle name="_31-07_PE_M-Orçamento_07-12-07 8 12 5" xfId="16639"/>
    <cellStyle name="_31-07_PE_M-Orçamento_07-12-07 8 12 6" xfId="19891"/>
    <cellStyle name="_31-07_PE_M-Orçamento_07-12-07 8 12 7" xfId="23134"/>
    <cellStyle name="_31-07_PE_M-Orçamento_07-12-07 8 13" xfId="1568"/>
    <cellStyle name="_31-07_PE_M-Orçamento_07-12-07 8 13 2" xfId="4482"/>
    <cellStyle name="_31-07_PE_M-Orçamento_07-12-07 8 13 3" xfId="10136"/>
    <cellStyle name="_31-07_PE_M-Orçamento_07-12-07 8 13 4" xfId="13388"/>
    <cellStyle name="_31-07_PE_M-Orçamento_07-12-07 8 13 5" xfId="16640"/>
    <cellStyle name="_31-07_PE_M-Orçamento_07-12-07 8 13 6" xfId="19892"/>
    <cellStyle name="_31-07_PE_M-Orçamento_07-12-07 8 13 7" xfId="23135"/>
    <cellStyle name="_31-07_PE_M-Orçamento_07-12-07 8 14" xfId="1569"/>
    <cellStyle name="_31-07_PE_M-Orçamento_07-12-07 8 14 2" xfId="4483"/>
    <cellStyle name="_31-07_PE_M-Orçamento_07-12-07 8 14 3" xfId="10137"/>
    <cellStyle name="_31-07_PE_M-Orçamento_07-12-07 8 14 4" xfId="13389"/>
    <cellStyle name="_31-07_PE_M-Orçamento_07-12-07 8 14 5" xfId="16641"/>
    <cellStyle name="_31-07_PE_M-Orçamento_07-12-07 8 14 6" xfId="19893"/>
    <cellStyle name="_31-07_PE_M-Orçamento_07-12-07 8 14 7" xfId="23136"/>
    <cellStyle name="_31-07_PE_M-Orçamento_07-12-07 8 15" xfId="1570"/>
    <cellStyle name="_31-07_PE_M-Orçamento_07-12-07 8 15 2" xfId="4484"/>
    <cellStyle name="_31-07_PE_M-Orçamento_07-12-07 8 15 3" xfId="10138"/>
    <cellStyle name="_31-07_PE_M-Orçamento_07-12-07 8 15 4" xfId="13390"/>
    <cellStyle name="_31-07_PE_M-Orçamento_07-12-07 8 15 5" xfId="16642"/>
    <cellStyle name="_31-07_PE_M-Orçamento_07-12-07 8 15 6" xfId="19894"/>
    <cellStyle name="_31-07_PE_M-Orçamento_07-12-07 8 15 7" xfId="23137"/>
    <cellStyle name="_31-07_PE_M-Orçamento_07-12-07 8 16" xfId="1571"/>
    <cellStyle name="_31-07_PE_M-Orçamento_07-12-07 8 16 2" xfId="4485"/>
    <cellStyle name="_31-07_PE_M-Orçamento_07-12-07 8 16 3" xfId="10139"/>
    <cellStyle name="_31-07_PE_M-Orçamento_07-12-07 8 16 4" xfId="13391"/>
    <cellStyle name="_31-07_PE_M-Orçamento_07-12-07 8 16 5" xfId="16643"/>
    <cellStyle name="_31-07_PE_M-Orçamento_07-12-07 8 16 6" xfId="19895"/>
    <cellStyle name="_31-07_PE_M-Orçamento_07-12-07 8 16 7" xfId="23138"/>
    <cellStyle name="_31-07_PE_M-Orçamento_07-12-07 8 17" xfId="1572"/>
    <cellStyle name="_31-07_PE_M-Orçamento_07-12-07 8 17 2" xfId="4486"/>
    <cellStyle name="_31-07_PE_M-Orçamento_07-12-07 8 17 3" xfId="10140"/>
    <cellStyle name="_31-07_PE_M-Orçamento_07-12-07 8 17 4" xfId="13392"/>
    <cellStyle name="_31-07_PE_M-Orçamento_07-12-07 8 17 5" xfId="16644"/>
    <cellStyle name="_31-07_PE_M-Orçamento_07-12-07 8 17 6" xfId="19896"/>
    <cellStyle name="_31-07_PE_M-Orçamento_07-12-07 8 17 7" xfId="23139"/>
    <cellStyle name="_31-07_PE_M-Orçamento_07-12-07 8 18" xfId="1573"/>
    <cellStyle name="_31-07_PE_M-Orçamento_07-12-07 8 18 2" xfId="4487"/>
    <cellStyle name="_31-07_PE_M-Orçamento_07-12-07 8 18 3" xfId="10141"/>
    <cellStyle name="_31-07_PE_M-Orçamento_07-12-07 8 18 4" xfId="13393"/>
    <cellStyle name="_31-07_PE_M-Orçamento_07-12-07 8 18 5" xfId="16645"/>
    <cellStyle name="_31-07_PE_M-Orçamento_07-12-07 8 18 6" xfId="19897"/>
    <cellStyle name="_31-07_PE_M-Orçamento_07-12-07 8 18 7" xfId="23140"/>
    <cellStyle name="_31-07_PE_M-Orçamento_07-12-07 8 19" xfId="1574"/>
    <cellStyle name="_31-07_PE_M-Orçamento_07-12-07 8 19 2" xfId="4488"/>
    <cellStyle name="_31-07_PE_M-Orçamento_07-12-07 8 19 3" xfId="10142"/>
    <cellStyle name="_31-07_PE_M-Orçamento_07-12-07 8 19 4" xfId="13394"/>
    <cellStyle name="_31-07_PE_M-Orçamento_07-12-07 8 19 5" xfId="16646"/>
    <cellStyle name="_31-07_PE_M-Orçamento_07-12-07 8 19 6" xfId="19898"/>
    <cellStyle name="_31-07_PE_M-Orçamento_07-12-07 8 19 7" xfId="23141"/>
    <cellStyle name="_31-07_PE_M-Orçamento_07-12-07 8 2" xfId="1575"/>
    <cellStyle name="_31-07_PE_M-Orçamento_07-12-07 8 2 2" xfId="4489"/>
    <cellStyle name="_31-07_PE_M-Orçamento_07-12-07 8 2 3" xfId="10143"/>
    <cellStyle name="_31-07_PE_M-Orçamento_07-12-07 8 2 4" xfId="13395"/>
    <cellStyle name="_31-07_PE_M-Orçamento_07-12-07 8 2 5" xfId="16647"/>
    <cellStyle name="_31-07_PE_M-Orçamento_07-12-07 8 2 6" xfId="19899"/>
    <cellStyle name="_31-07_PE_M-Orçamento_07-12-07 8 2 7" xfId="23142"/>
    <cellStyle name="_31-07_PE_M-Orçamento_07-12-07 8 20" xfId="1576"/>
    <cellStyle name="_31-07_PE_M-Orçamento_07-12-07 8 20 2" xfId="4490"/>
    <cellStyle name="_31-07_PE_M-Orçamento_07-12-07 8 20 3" xfId="10144"/>
    <cellStyle name="_31-07_PE_M-Orçamento_07-12-07 8 20 4" xfId="13396"/>
    <cellStyle name="_31-07_PE_M-Orçamento_07-12-07 8 20 5" xfId="16648"/>
    <cellStyle name="_31-07_PE_M-Orçamento_07-12-07 8 20 6" xfId="19900"/>
    <cellStyle name="_31-07_PE_M-Orçamento_07-12-07 8 20 7" xfId="23143"/>
    <cellStyle name="_31-07_PE_M-Orçamento_07-12-07 8 21" xfId="1577"/>
    <cellStyle name="_31-07_PE_M-Orçamento_07-12-07 8 21 2" xfId="4491"/>
    <cellStyle name="_31-07_PE_M-Orçamento_07-12-07 8 21 3" xfId="10145"/>
    <cellStyle name="_31-07_PE_M-Orçamento_07-12-07 8 21 4" xfId="13397"/>
    <cellStyle name="_31-07_PE_M-Orçamento_07-12-07 8 21 5" xfId="16649"/>
    <cellStyle name="_31-07_PE_M-Orçamento_07-12-07 8 21 6" xfId="19901"/>
    <cellStyle name="_31-07_PE_M-Orçamento_07-12-07 8 21 7" xfId="23144"/>
    <cellStyle name="_31-07_PE_M-Orçamento_07-12-07 8 22" xfId="1578"/>
    <cellStyle name="_31-07_PE_M-Orçamento_07-12-07 8 22 2" xfId="4492"/>
    <cellStyle name="_31-07_PE_M-Orçamento_07-12-07 8 22 3" xfId="10146"/>
    <cellStyle name="_31-07_PE_M-Orçamento_07-12-07 8 22 4" xfId="13398"/>
    <cellStyle name="_31-07_PE_M-Orçamento_07-12-07 8 22 5" xfId="16650"/>
    <cellStyle name="_31-07_PE_M-Orçamento_07-12-07 8 22 6" xfId="19902"/>
    <cellStyle name="_31-07_PE_M-Orçamento_07-12-07 8 22 7" xfId="23145"/>
    <cellStyle name="_31-07_PE_M-Orçamento_07-12-07 8 23" xfId="1579"/>
    <cellStyle name="_31-07_PE_M-Orçamento_07-12-07 8 23 2" xfId="4493"/>
    <cellStyle name="_31-07_PE_M-Orçamento_07-12-07 8 23 3" xfId="10147"/>
    <cellStyle name="_31-07_PE_M-Orçamento_07-12-07 8 23 4" xfId="13399"/>
    <cellStyle name="_31-07_PE_M-Orçamento_07-12-07 8 23 5" xfId="16651"/>
    <cellStyle name="_31-07_PE_M-Orçamento_07-12-07 8 23 6" xfId="19903"/>
    <cellStyle name="_31-07_PE_M-Orçamento_07-12-07 8 23 7" xfId="23146"/>
    <cellStyle name="_31-07_PE_M-Orçamento_07-12-07 8 24" xfId="1580"/>
    <cellStyle name="_31-07_PE_M-Orçamento_07-12-07 8 24 2" xfId="4494"/>
    <cellStyle name="_31-07_PE_M-Orçamento_07-12-07 8 24 3" xfId="10148"/>
    <cellStyle name="_31-07_PE_M-Orçamento_07-12-07 8 24 4" xfId="13400"/>
    <cellStyle name="_31-07_PE_M-Orçamento_07-12-07 8 24 5" xfId="16652"/>
    <cellStyle name="_31-07_PE_M-Orçamento_07-12-07 8 24 6" xfId="19904"/>
    <cellStyle name="_31-07_PE_M-Orçamento_07-12-07 8 24 7" xfId="23147"/>
    <cellStyle name="_31-07_PE_M-Orçamento_07-12-07 8 25" xfId="3099"/>
    <cellStyle name="_31-07_PE_M-Orçamento_07-12-07 8 26" xfId="10132"/>
    <cellStyle name="_31-07_PE_M-Orçamento_07-12-07 8 27" xfId="13384"/>
    <cellStyle name="_31-07_PE_M-Orçamento_07-12-07 8 28" xfId="16636"/>
    <cellStyle name="_31-07_PE_M-Orçamento_07-12-07 8 29" xfId="19888"/>
    <cellStyle name="_31-07_PE_M-Orçamento_07-12-07 8 3" xfId="1581"/>
    <cellStyle name="_31-07_PE_M-Orçamento_07-12-07 8 3 2" xfId="4495"/>
    <cellStyle name="_31-07_PE_M-Orçamento_07-12-07 8 3 3" xfId="10149"/>
    <cellStyle name="_31-07_PE_M-Orçamento_07-12-07 8 3 4" xfId="13401"/>
    <cellStyle name="_31-07_PE_M-Orçamento_07-12-07 8 3 5" xfId="16653"/>
    <cellStyle name="_31-07_PE_M-Orçamento_07-12-07 8 3 6" xfId="19905"/>
    <cellStyle name="_31-07_PE_M-Orçamento_07-12-07 8 3 7" xfId="23148"/>
    <cellStyle name="_31-07_PE_M-Orçamento_07-12-07 8 30" xfId="23131"/>
    <cellStyle name="_31-07_PE_M-Orçamento_07-12-07 8 4" xfId="1582"/>
    <cellStyle name="_31-07_PE_M-Orçamento_07-12-07 8 4 2" xfId="4496"/>
    <cellStyle name="_31-07_PE_M-Orçamento_07-12-07 8 4 3" xfId="10150"/>
    <cellStyle name="_31-07_PE_M-Orçamento_07-12-07 8 4 4" xfId="13402"/>
    <cellStyle name="_31-07_PE_M-Orçamento_07-12-07 8 4 5" xfId="16654"/>
    <cellStyle name="_31-07_PE_M-Orçamento_07-12-07 8 4 6" xfId="19906"/>
    <cellStyle name="_31-07_PE_M-Orçamento_07-12-07 8 4 7" xfId="23149"/>
    <cellStyle name="_31-07_PE_M-Orçamento_07-12-07 8 5" xfId="1583"/>
    <cellStyle name="_31-07_PE_M-Orçamento_07-12-07 8 5 2" xfId="4497"/>
    <cellStyle name="_31-07_PE_M-Orçamento_07-12-07 8 5 3" xfId="10151"/>
    <cellStyle name="_31-07_PE_M-Orçamento_07-12-07 8 5 4" xfId="13403"/>
    <cellStyle name="_31-07_PE_M-Orçamento_07-12-07 8 5 5" xfId="16655"/>
    <cellStyle name="_31-07_PE_M-Orçamento_07-12-07 8 5 6" xfId="19907"/>
    <cellStyle name="_31-07_PE_M-Orçamento_07-12-07 8 5 7" xfId="23150"/>
    <cellStyle name="_31-07_PE_M-Orçamento_07-12-07 8 6" xfId="1584"/>
    <cellStyle name="_31-07_PE_M-Orçamento_07-12-07 8 6 2" xfId="4498"/>
    <cellStyle name="_31-07_PE_M-Orçamento_07-12-07 8 6 3" xfId="10152"/>
    <cellStyle name="_31-07_PE_M-Orçamento_07-12-07 8 6 4" xfId="13404"/>
    <cellStyle name="_31-07_PE_M-Orçamento_07-12-07 8 6 5" xfId="16656"/>
    <cellStyle name="_31-07_PE_M-Orçamento_07-12-07 8 6 6" xfId="19908"/>
    <cellStyle name="_31-07_PE_M-Orçamento_07-12-07 8 6 7" xfId="23151"/>
    <cellStyle name="_31-07_PE_M-Orçamento_07-12-07 8 7" xfId="1585"/>
    <cellStyle name="_31-07_PE_M-Orçamento_07-12-07 8 7 2" xfId="4499"/>
    <cellStyle name="_31-07_PE_M-Orçamento_07-12-07 8 7 3" xfId="10153"/>
    <cellStyle name="_31-07_PE_M-Orçamento_07-12-07 8 7 4" xfId="13405"/>
    <cellStyle name="_31-07_PE_M-Orçamento_07-12-07 8 7 5" xfId="16657"/>
    <cellStyle name="_31-07_PE_M-Orçamento_07-12-07 8 7 6" xfId="19909"/>
    <cellStyle name="_31-07_PE_M-Orçamento_07-12-07 8 7 7" xfId="23152"/>
    <cellStyle name="_31-07_PE_M-Orçamento_07-12-07 8 8" xfId="1586"/>
    <cellStyle name="_31-07_PE_M-Orçamento_07-12-07 8 8 2" xfId="4500"/>
    <cellStyle name="_31-07_PE_M-Orçamento_07-12-07 8 8 3" xfId="10154"/>
    <cellStyle name="_31-07_PE_M-Orçamento_07-12-07 8 8 4" xfId="13406"/>
    <cellStyle name="_31-07_PE_M-Orçamento_07-12-07 8 8 5" xfId="16658"/>
    <cellStyle name="_31-07_PE_M-Orçamento_07-12-07 8 8 6" xfId="19910"/>
    <cellStyle name="_31-07_PE_M-Orçamento_07-12-07 8 8 7" xfId="23153"/>
    <cellStyle name="_31-07_PE_M-Orçamento_07-12-07 8 9" xfId="1587"/>
    <cellStyle name="_31-07_PE_M-Orçamento_07-12-07 8 9 2" xfId="4501"/>
    <cellStyle name="_31-07_PE_M-Orçamento_07-12-07 8 9 3" xfId="10155"/>
    <cellStyle name="_31-07_PE_M-Orçamento_07-12-07 8 9 4" xfId="13407"/>
    <cellStyle name="_31-07_PE_M-Orçamento_07-12-07 8 9 5" xfId="16659"/>
    <cellStyle name="_31-07_PE_M-Orçamento_07-12-07 8 9 6" xfId="19911"/>
    <cellStyle name="_31-07_PE_M-Orçamento_07-12-07 8 9 7" xfId="23154"/>
    <cellStyle name="_31-07_PE_M-Orçamento_07-12-07 8_16-09_PE_V2_ARQ_M-O_28-01-11" xfId="6334"/>
    <cellStyle name="_31-07_PE_M-Orçamento_07-12-07 8_ARTICULADO" xfId="6087"/>
    <cellStyle name="_31-07_PE_M-Orçamento_07-12-07 8_ARTICULADO 2" xfId="10156"/>
    <cellStyle name="_31-07_PE_M-Orçamento_07-12-07 8_ARTICULADO 3" xfId="13408"/>
    <cellStyle name="_31-07_PE_M-Orçamento_07-12-07 8_ARTICULADO 4" xfId="16660"/>
    <cellStyle name="_31-07_PE_M-Orçamento_07-12-07 8_ARTICULADO 5" xfId="19912"/>
    <cellStyle name="_31-07_PE_M-Orçamento_07-12-07 8_ARTICULADO 6" xfId="23155"/>
    <cellStyle name="_31-07_PE_M-Orçamento_07-12-07 80" xfId="8119"/>
    <cellStyle name="_31-07_PE_M-Orçamento_07-12-07 81" xfId="8190"/>
    <cellStyle name="_31-07_PE_M-Orçamento_07-12-07 82" xfId="8452"/>
    <cellStyle name="_31-07_PE_M-Orçamento_07-12-07 83" xfId="8585"/>
    <cellStyle name="_31-07_PE_M-Orçamento_07-12-07 84" xfId="8298"/>
    <cellStyle name="_31-07_PE_M-Orçamento_07-12-07 85" xfId="8654"/>
    <cellStyle name="_31-07_PE_M-Orçamento_07-12-07 86" xfId="8668"/>
    <cellStyle name="_31-07_PE_M-Orçamento_07-12-07 9" xfId="128"/>
    <cellStyle name="_31-07_PE_M-Orçamento_07-12-07 9 10" xfId="1588"/>
    <cellStyle name="_31-07_PE_M-Orçamento_07-12-07 9 10 2" xfId="4502"/>
    <cellStyle name="_31-07_PE_M-Orçamento_07-12-07 9 10 3" xfId="10158"/>
    <cellStyle name="_31-07_PE_M-Orçamento_07-12-07 9 10 4" xfId="13410"/>
    <cellStyle name="_31-07_PE_M-Orçamento_07-12-07 9 10 5" xfId="16662"/>
    <cellStyle name="_31-07_PE_M-Orçamento_07-12-07 9 10 6" xfId="19914"/>
    <cellStyle name="_31-07_PE_M-Orçamento_07-12-07 9 10 7" xfId="23157"/>
    <cellStyle name="_31-07_PE_M-Orçamento_07-12-07 9 11" xfId="1589"/>
    <cellStyle name="_31-07_PE_M-Orçamento_07-12-07 9 11 2" xfId="4503"/>
    <cellStyle name="_31-07_PE_M-Orçamento_07-12-07 9 11 3" xfId="10159"/>
    <cellStyle name="_31-07_PE_M-Orçamento_07-12-07 9 11 4" xfId="13411"/>
    <cellStyle name="_31-07_PE_M-Orçamento_07-12-07 9 11 5" xfId="16663"/>
    <cellStyle name="_31-07_PE_M-Orçamento_07-12-07 9 11 6" xfId="19915"/>
    <cellStyle name="_31-07_PE_M-Orçamento_07-12-07 9 11 7" xfId="23158"/>
    <cellStyle name="_31-07_PE_M-Orçamento_07-12-07 9 12" xfId="1590"/>
    <cellStyle name="_31-07_PE_M-Orçamento_07-12-07 9 12 2" xfId="4504"/>
    <cellStyle name="_31-07_PE_M-Orçamento_07-12-07 9 12 3" xfId="10160"/>
    <cellStyle name="_31-07_PE_M-Orçamento_07-12-07 9 12 4" xfId="13412"/>
    <cellStyle name="_31-07_PE_M-Orçamento_07-12-07 9 12 5" xfId="16664"/>
    <cellStyle name="_31-07_PE_M-Orçamento_07-12-07 9 12 6" xfId="19916"/>
    <cellStyle name="_31-07_PE_M-Orçamento_07-12-07 9 12 7" xfId="23159"/>
    <cellStyle name="_31-07_PE_M-Orçamento_07-12-07 9 13" xfId="1591"/>
    <cellStyle name="_31-07_PE_M-Orçamento_07-12-07 9 13 2" xfId="4505"/>
    <cellStyle name="_31-07_PE_M-Orçamento_07-12-07 9 13 3" xfId="10161"/>
    <cellStyle name="_31-07_PE_M-Orçamento_07-12-07 9 13 4" xfId="13413"/>
    <cellStyle name="_31-07_PE_M-Orçamento_07-12-07 9 13 5" xfId="16665"/>
    <cellStyle name="_31-07_PE_M-Orçamento_07-12-07 9 13 6" xfId="19917"/>
    <cellStyle name="_31-07_PE_M-Orçamento_07-12-07 9 13 7" xfId="23160"/>
    <cellStyle name="_31-07_PE_M-Orçamento_07-12-07 9 14" xfId="1592"/>
    <cellStyle name="_31-07_PE_M-Orçamento_07-12-07 9 14 2" xfId="4506"/>
    <cellStyle name="_31-07_PE_M-Orçamento_07-12-07 9 14 3" xfId="10162"/>
    <cellStyle name="_31-07_PE_M-Orçamento_07-12-07 9 14 4" xfId="13414"/>
    <cellStyle name="_31-07_PE_M-Orçamento_07-12-07 9 14 5" xfId="16666"/>
    <cellStyle name="_31-07_PE_M-Orçamento_07-12-07 9 14 6" xfId="19918"/>
    <cellStyle name="_31-07_PE_M-Orçamento_07-12-07 9 14 7" xfId="23161"/>
    <cellStyle name="_31-07_PE_M-Orçamento_07-12-07 9 15" xfId="1593"/>
    <cellStyle name="_31-07_PE_M-Orçamento_07-12-07 9 15 2" xfId="4507"/>
    <cellStyle name="_31-07_PE_M-Orçamento_07-12-07 9 15 3" xfId="10163"/>
    <cellStyle name="_31-07_PE_M-Orçamento_07-12-07 9 15 4" xfId="13415"/>
    <cellStyle name="_31-07_PE_M-Orçamento_07-12-07 9 15 5" xfId="16667"/>
    <cellStyle name="_31-07_PE_M-Orçamento_07-12-07 9 15 6" xfId="19919"/>
    <cellStyle name="_31-07_PE_M-Orçamento_07-12-07 9 15 7" xfId="23162"/>
    <cellStyle name="_31-07_PE_M-Orçamento_07-12-07 9 16" xfId="1594"/>
    <cellStyle name="_31-07_PE_M-Orçamento_07-12-07 9 16 2" xfId="4508"/>
    <cellStyle name="_31-07_PE_M-Orçamento_07-12-07 9 16 3" xfId="10164"/>
    <cellStyle name="_31-07_PE_M-Orçamento_07-12-07 9 16 4" xfId="13416"/>
    <cellStyle name="_31-07_PE_M-Orçamento_07-12-07 9 16 5" xfId="16668"/>
    <cellStyle name="_31-07_PE_M-Orçamento_07-12-07 9 16 6" xfId="19920"/>
    <cellStyle name="_31-07_PE_M-Orçamento_07-12-07 9 16 7" xfId="23163"/>
    <cellStyle name="_31-07_PE_M-Orçamento_07-12-07 9 17" xfId="1595"/>
    <cellStyle name="_31-07_PE_M-Orçamento_07-12-07 9 17 2" xfId="4509"/>
    <cellStyle name="_31-07_PE_M-Orçamento_07-12-07 9 17 3" xfId="10165"/>
    <cellStyle name="_31-07_PE_M-Orçamento_07-12-07 9 17 4" xfId="13417"/>
    <cellStyle name="_31-07_PE_M-Orçamento_07-12-07 9 17 5" xfId="16669"/>
    <cellStyle name="_31-07_PE_M-Orçamento_07-12-07 9 17 6" xfId="19921"/>
    <cellStyle name="_31-07_PE_M-Orçamento_07-12-07 9 17 7" xfId="23164"/>
    <cellStyle name="_31-07_PE_M-Orçamento_07-12-07 9 18" xfId="1596"/>
    <cellStyle name="_31-07_PE_M-Orçamento_07-12-07 9 18 2" xfId="4510"/>
    <cellStyle name="_31-07_PE_M-Orçamento_07-12-07 9 18 3" xfId="10166"/>
    <cellStyle name="_31-07_PE_M-Orçamento_07-12-07 9 18 4" xfId="13418"/>
    <cellStyle name="_31-07_PE_M-Orçamento_07-12-07 9 18 5" xfId="16670"/>
    <cellStyle name="_31-07_PE_M-Orçamento_07-12-07 9 18 6" xfId="19922"/>
    <cellStyle name="_31-07_PE_M-Orçamento_07-12-07 9 18 7" xfId="23165"/>
    <cellStyle name="_31-07_PE_M-Orçamento_07-12-07 9 19" xfId="1597"/>
    <cellStyle name="_31-07_PE_M-Orçamento_07-12-07 9 19 2" xfId="4511"/>
    <cellStyle name="_31-07_PE_M-Orçamento_07-12-07 9 19 3" xfId="10167"/>
    <cellStyle name="_31-07_PE_M-Orçamento_07-12-07 9 19 4" xfId="13419"/>
    <cellStyle name="_31-07_PE_M-Orçamento_07-12-07 9 19 5" xfId="16671"/>
    <cellStyle name="_31-07_PE_M-Orçamento_07-12-07 9 19 6" xfId="19923"/>
    <cellStyle name="_31-07_PE_M-Orçamento_07-12-07 9 19 7" xfId="23166"/>
    <cellStyle name="_31-07_PE_M-Orçamento_07-12-07 9 2" xfId="1598"/>
    <cellStyle name="_31-07_PE_M-Orçamento_07-12-07 9 2 2" xfId="4512"/>
    <cellStyle name="_31-07_PE_M-Orçamento_07-12-07 9 2 3" xfId="10168"/>
    <cellStyle name="_31-07_PE_M-Orçamento_07-12-07 9 2 4" xfId="13420"/>
    <cellStyle name="_31-07_PE_M-Orçamento_07-12-07 9 2 5" xfId="16672"/>
    <cellStyle name="_31-07_PE_M-Orçamento_07-12-07 9 2 6" xfId="19924"/>
    <cellStyle name="_31-07_PE_M-Orçamento_07-12-07 9 2 7" xfId="23167"/>
    <cellStyle name="_31-07_PE_M-Orçamento_07-12-07 9 20" xfId="1599"/>
    <cellStyle name="_31-07_PE_M-Orçamento_07-12-07 9 20 2" xfId="4513"/>
    <cellStyle name="_31-07_PE_M-Orçamento_07-12-07 9 20 3" xfId="10169"/>
    <cellStyle name="_31-07_PE_M-Orçamento_07-12-07 9 20 4" xfId="13421"/>
    <cellStyle name="_31-07_PE_M-Orçamento_07-12-07 9 20 5" xfId="16673"/>
    <cellStyle name="_31-07_PE_M-Orçamento_07-12-07 9 20 6" xfId="19925"/>
    <cellStyle name="_31-07_PE_M-Orçamento_07-12-07 9 20 7" xfId="23168"/>
    <cellStyle name="_31-07_PE_M-Orçamento_07-12-07 9 21" xfId="1600"/>
    <cellStyle name="_31-07_PE_M-Orçamento_07-12-07 9 21 2" xfId="4514"/>
    <cellStyle name="_31-07_PE_M-Orçamento_07-12-07 9 21 3" xfId="10170"/>
    <cellStyle name="_31-07_PE_M-Orçamento_07-12-07 9 21 4" xfId="13422"/>
    <cellStyle name="_31-07_PE_M-Orçamento_07-12-07 9 21 5" xfId="16674"/>
    <cellStyle name="_31-07_PE_M-Orçamento_07-12-07 9 21 6" xfId="19926"/>
    <cellStyle name="_31-07_PE_M-Orçamento_07-12-07 9 21 7" xfId="23169"/>
    <cellStyle name="_31-07_PE_M-Orçamento_07-12-07 9 22" xfId="1601"/>
    <cellStyle name="_31-07_PE_M-Orçamento_07-12-07 9 22 2" xfId="4515"/>
    <cellStyle name="_31-07_PE_M-Orçamento_07-12-07 9 22 3" xfId="10171"/>
    <cellStyle name="_31-07_PE_M-Orçamento_07-12-07 9 22 4" xfId="13423"/>
    <cellStyle name="_31-07_PE_M-Orçamento_07-12-07 9 22 5" xfId="16675"/>
    <cellStyle name="_31-07_PE_M-Orçamento_07-12-07 9 22 6" xfId="19927"/>
    <cellStyle name="_31-07_PE_M-Orçamento_07-12-07 9 22 7" xfId="23170"/>
    <cellStyle name="_31-07_PE_M-Orçamento_07-12-07 9 23" xfId="1602"/>
    <cellStyle name="_31-07_PE_M-Orçamento_07-12-07 9 23 2" xfId="4516"/>
    <cellStyle name="_31-07_PE_M-Orçamento_07-12-07 9 23 3" xfId="10172"/>
    <cellStyle name="_31-07_PE_M-Orçamento_07-12-07 9 23 4" xfId="13424"/>
    <cellStyle name="_31-07_PE_M-Orçamento_07-12-07 9 23 5" xfId="16676"/>
    <cellStyle name="_31-07_PE_M-Orçamento_07-12-07 9 23 6" xfId="19928"/>
    <cellStyle name="_31-07_PE_M-Orçamento_07-12-07 9 23 7" xfId="23171"/>
    <cellStyle name="_31-07_PE_M-Orçamento_07-12-07 9 24" xfId="1603"/>
    <cellStyle name="_31-07_PE_M-Orçamento_07-12-07 9 24 2" xfId="4517"/>
    <cellStyle name="_31-07_PE_M-Orçamento_07-12-07 9 24 3" xfId="10173"/>
    <cellStyle name="_31-07_PE_M-Orçamento_07-12-07 9 24 4" xfId="13425"/>
    <cellStyle name="_31-07_PE_M-Orçamento_07-12-07 9 24 5" xfId="16677"/>
    <cellStyle name="_31-07_PE_M-Orçamento_07-12-07 9 24 6" xfId="19929"/>
    <cellStyle name="_31-07_PE_M-Orçamento_07-12-07 9 24 7" xfId="23172"/>
    <cellStyle name="_31-07_PE_M-Orçamento_07-12-07 9 25" xfId="3100"/>
    <cellStyle name="_31-07_PE_M-Orçamento_07-12-07 9 26" xfId="10157"/>
    <cellStyle name="_31-07_PE_M-Orçamento_07-12-07 9 27" xfId="13409"/>
    <cellStyle name="_31-07_PE_M-Orçamento_07-12-07 9 28" xfId="16661"/>
    <cellStyle name="_31-07_PE_M-Orçamento_07-12-07 9 29" xfId="19913"/>
    <cellStyle name="_31-07_PE_M-Orçamento_07-12-07 9 3" xfId="1604"/>
    <cellStyle name="_31-07_PE_M-Orçamento_07-12-07 9 3 2" xfId="4518"/>
    <cellStyle name="_31-07_PE_M-Orçamento_07-12-07 9 3 3" xfId="10174"/>
    <cellStyle name="_31-07_PE_M-Orçamento_07-12-07 9 3 4" xfId="13426"/>
    <cellStyle name="_31-07_PE_M-Orçamento_07-12-07 9 3 5" xfId="16678"/>
    <cellStyle name="_31-07_PE_M-Orçamento_07-12-07 9 3 6" xfId="19930"/>
    <cellStyle name="_31-07_PE_M-Orçamento_07-12-07 9 3 7" xfId="23173"/>
    <cellStyle name="_31-07_PE_M-Orçamento_07-12-07 9 30" xfId="23156"/>
    <cellStyle name="_31-07_PE_M-Orçamento_07-12-07 9 4" xfId="1605"/>
    <cellStyle name="_31-07_PE_M-Orçamento_07-12-07 9 4 2" xfId="4519"/>
    <cellStyle name="_31-07_PE_M-Orçamento_07-12-07 9 4 3" xfId="10175"/>
    <cellStyle name="_31-07_PE_M-Orçamento_07-12-07 9 4 4" xfId="13427"/>
    <cellStyle name="_31-07_PE_M-Orçamento_07-12-07 9 4 5" xfId="16679"/>
    <cellStyle name="_31-07_PE_M-Orçamento_07-12-07 9 4 6" xfId="19931"/>
    <cellStyle name="_31-07_PE_M-Orçamento_07-12-07 9 4 7" xfId="23174"/>
    <cellStyle name="_31-07_PE_M-Orçamento_07-12-07 9 5" xfId="1606"/>
    <cellStyle name="_31-07_PE_M-Orçamento_07-12-07 9 5 2" xfId="4520"/>
    <cellStyle name="_31-07_PE_M-Orçamento_07-12-07 9 5 3" xfId="10176"/>
    <cellStyle name="_31-07_PE_M-Orçamento_07-12-07 9 5 4" xfId="13428"/>
    <cellStyle name="_31-07_PE_M-Orçamento_07-12-07 9 5 5" xfId="16680"/>
    <cellStyle name="_31-07_PE_M-Orçamento_07-12-07 9 5 6" xfId="19932"/>
    <cellStyle name="_31-07_PE_M-Orçamento_07-12-07 9 5 7" xfId="23175"/>
    <cellStyle name="_31-07_PE_M-Orçamento_07-12-07 9 6" xfId="1607"/>
    <cellStyle name="_31-07_PE_M-Orçamento_07-12-07 9 6 2" xfId="4521"/>
    <cellStyle name="_31-07_PE_M-Orçamento_07-12-07 9 6 3" xfId="10177"/>
    <cellStyle name="_31-07_PE_M-Orçamento_07-12-07 9 6 4" xfId="13429"/>
    <cellStyle name="_31-07_PE_M-Orçamento_07-12-07 9 6 5" xfId="16681"/>
    <cellStyle name="_31-07_PE_M-Orçamento_07-12-07 9 6 6" xfId="19933"/>
    <cellStyle name="_31-07_PE_M-Orçamento_07-12-07 9 6 7" xfId="23176"/>
    <cellStyle name="_31-07_PE_M-Orçamento_07-12-07 9 7" xfId="1608"/>
    <cellStyle name="_31-07_PE_M-Orçamento_07-12-07 9 7 2" xfId="4522"/>
    <cellStyle name="_31-07_PE_M-Orçamento_07-12-07 9 7 3" xfId="10178"/>
    <cellStyle name="_31-07_PE_M-Orçamento_07-12-07 9 7 4" xfId="13430"/>
    <cellStyle name="_31-07_PE_M-Orçamento_07-12-07 9 7 5" xfId="16682"/>
    <cellStyle name="_31-07_PE_M-Orçamento_07-12-07 9 7 6" xfId="19934"/>
    <cellStyle name="_31-07_PE_M-Orçamento_07-12-07 9 7 7" xfId="23177"/>
    <cellStyle name="_31-07_PE_M-Orçamento_07-12-07 9 8" xfId="1609"/>
    <cellStyle name="_31-07_PE_M-Orçamento_07-12-07 9 8 2" xfId="4523"/>
    <cellStyle name="_31-07_PE_M-Orçamento_07-12-07 9 8 3" xfId="10179"/>
    <cellStyle name="_31-07_PE_M-Orçamento_07-12-07 9 8 4" xfId="13431"/>
    <cellStyle name="_31-07_PE_M-Orçamento_07-12-07 9 8 5" xfId="16683"/>
    <cellStyle name="_31-07_PE_M-Orçamento_07-12-07 9 8 6" xfId="19935"/>
    <cellStyle name="_31-07_PE_M-Orçamento_07-12-07 9 8 7" xfId="23178"/>
    <cellStyle name="_31-07_PE_M-Orçamento_07-12-07 9 9" xfId="1610"/>
    <cellStyle name="_31-07_PE_M-Orçamento_07-12-07 9 9 2" xfId="4524"/>
    <cellStyle name="_31-07_PE_M-Orçamento_07-12-07 9 9 3" xfId="10180"/>
    <cellStyle name="_31-07_PE_M-Orçamento_07-12-07 9 9 4" xfId="13432"/>
    <cellStyle name="_31-07_PE_M-Orçamento_07-12-07 9 9 5" xfId="16684"/>
    <cellStyle name="_31-07_PE_M-Orçamento_07-12-07 9 9 6" xfId="19936"/>
    <cellStyle name="_31-07_PE_M-Orçamento_07-12-07 9 9 7" xfId="23179"/>
    <cellStyle name="_31-07_PE_M-Orçamento_07-12-07 9_16-09_PE_V2_ARQ_M-O_28-01-11" xfId="6335"/>
    <cellStyle name="_31-07_PE_M-Orçamento_07-12-07 9_ARTICULADO" xfId="6088"/>
    <cellStyle name="_31-07_PE_M-Orçamento_07-12-07 9_ARTICULADO 2" xfId="10181"/>
    <cellStyle name="_31-07_PE_M-Orçamento_07-12-07 9_ARTICULADO 3" xfId="13433"/>
    <cellStyle name="_31-07_PE_M-Orçamento_07-12-07 9_ARTICULADO 4" xfId="16685"/>
    <cellStyle name="_31-07_PE_M-Orçamento_07-12-07 9_ARTICULADO 5" xfId="19937"/>
    <cellStyle name="_31-07_PE_M-Orçamento_07-12-07 9_ARTICULADO 6" xfId="23180"/>
    <cellStyle name="_31-07_PE_M-Orçamento_07-12-07_ARTICULADO" xfId="6089"/>
    <cellStyle name="_31-07_PE_M-Orçamento_07-12-07_ARTICULADO 2" xfId="10182"/>
    <cellStyle name="_31-07_PE_M-Orçamento_07-12-07_ARTICULADO 3" xfId="13434"/>
    <cellStyle name="_31-07_PE_M-Orçamento_07-12-07_ARTICULADO 4" xfId="16686"/>
    <cellStyle name="_31-07_PE_M-Orçamento_07-12-07_ARTICULADO 5" xfId="19938"/>
    <cellStyle name="_31-07_PE_M-Orçamento_07-12-07_ARTICULADO 6" xfId="23181"/>
    <cellStyle name="_32-06 MED-ORÇ 17-11" xfId="129"/>
    <cellStyle name="_32-06 MED-ORÇ 17-11 10" xfId="7541"/>
    <cellStyle name="_32-06 MED-ORÇ 17-11 11" xfId="7664"/>
    <cellStyle name="_32-06 MED-ORÇ 17-11 12" xfId="7539"/>
    <cellStyle name="_32-06 MED-ORÇ 17-11 13" xfId="7666"/>
    <cellStyle name="_32-06 MED-ORÇ 17-11 14" xfId="7597"/>
    <cellStyle name="_32-06 MED-ORÇ 17-11 15" xfId="8122"/>
    <cellStyle name="_32-06 MED-ORÇ 17-11 16" xfId="8187"/>
    <cellStyle name="_32-06 MED-ORÇ 17-11 17" xfId="8375"/>
    <cellStyle name="_32-06 MED-ORÇ 17-11 18" xfId="8575"/>
    <cellStyle name="_32-06 MED-ORÇ 17-11 19" xfId="8528"/>
    <cellStyle name="_32-06 MED-ORÇ 17-11 2" xfId="2987"/>
    <cellStyle name="_32-06 MED-ORÇ 17-11 2 2" xfId="5820"/>
    <cellStyle name="_32-06 MED-ORÇ 17-11 2 3" xfId="10184"/>
    <cellStyle name="_32-06 MED-ORÇ 17-11 2 4" xfId="13436"/>
    <cellStyle name="_32-06 MED-ORÇ 17-11 2 5" xfId="16688"/>
    <cellStyle name="_32-06 MED-ORÇ 17-11 2 6" xfId="19940"/>
    <cellStyle name="_32-06 MED-ORÇ 17-11 2 7" xfId="23182"/>
    <cellStyle name="_32-06 MED-ORÇ 17-11 20" xfId="8235"/>
    <cellStyle name="_32-06 MED-ORÇ 17-11 21" xfId="8451"/>
    <cellStyle name="_32-06 MED-ORÇ 17-11 3" xfId="6336"/>
    <cellStyle name="_32-06 MED-ORÇ 17-11 4" xfId="7515"/>
    <cellStyle name="_32-06 MED-ORÇ 17-11 5" xfId="7606"/>
    <cellStyle name="_32-06 MED-ORÇ 17-11 6" xfId="7454"/>
    <cellStyle name="_32-06 MED-ORÇ 17-11 7" xfId="7443"/>
    <cellStyle name="_32-06 MED-ORÇ 17-11 8" xfId="7283"/>
    <cellStyle name="_32-06 MED-ORÇ 17-11 9" xfId="7438"/>
    <cellStyle name="_32-06 MED-ORÇ 17-11_ARTICULADO" xfId="6090"/>
    <cellStyle name="_32-06 MED-ORÇ 17-11_ARTICULADO 2" xfId="10185"/>
    <cellStyle name="_32-06 MED-ORÇ 17-11_ARTICULADO 3" xfId="13437"/>
    <cellStyle name="_32-06 MED-ORÇ 17-11_ARTICULADO 4" xfId="16689"/>
    <cellStyle name="_32-06 MED-ORÇ 17-11_ARTICULADO 5" xfId="19941"/>
    <cellStyle name="_32-06 MED-ORÇ 17-11_ARTICULADO 6" xfId="23183"/>
    <cellStyle name="_32-06 MED-ORÇ 18-10" xfId="130"/>
    <cellStyle name="_32-06 MED-ORÇ 18-10 10" xfId="7542"/>
    <cellStyle name="_32-06 MED-ORÇ 18-10 11" xfId="7627"/>
    <cellStyle name="_32-06 MED-ORÇ 18-10 12" xfId="7540"/>
    <cellStyle name="_32-06 MED-ORÇ 18-10 13" xfId="7665"/>
    <cellStyle name="_32-06 MED-ORÇ 18-10 14" xfId="7598"/>
    <cellStyle name="_32-06 MED-ORÇ 18-10 15" xfId="8123"/>
    <cellStyle name="_32-06 MED-ORÇ 18-10 16" xfId="8186"/>
    <cellStyle name="_32-06 MED-ORÇ 18-10 17" xfId="8206"/>
    <cellStyle name="_32-06 MED-ORÇ 18-10 18" xfId="8514"/>
    <cellStyle name="_32-06 MED-ORÇ 18-10 19" xfId="8563"/>
    <cellStyle name="_32-06 MED-ORÇ 18-10 2" xfId="2988"/>
    <cellStyle name="_32-06 MED-ORÇ 18-10 2 2" xfId="5821"/>
    <cellStyle name="_32-06 MED-ORÇ 18-10 2 3" xfId="10187"/>
    <cellStyle name="_32-06 MED-ORÇ 18-10 2 4" xfId="13439"/>
    <cellStyle name="_32-06 MED-ORÇ 18-10 2 5" xfId="16691"/>
    <cellStyle name="_32-06 MED-ORÇ 18-10 2 6" xfId="19943"/>
    <cellStyle name="_32-06 MED-ORÇ 18-10 2 7" xfId="23184"/>
    <cellStyle name="_32-06 MED-ORÇ 18-10 20" xfId="8289"/>
    <cellStyle name="_32-06 MED-ORÇ 18-10 21" xfId="8392"/>
    <cellStyle name="_32-06 MED-ORÇ 18-10 3" xfId="6337"/>
    <cellStyle name="_32-06 MED-ORÇ 18-10 4" xfId="7516"/>
    <cellStyle name="_32-06 MED-ORÇ 18-10 5" xfId="7605"/>
    <cellStyle name="_32-06 MED-ORÇ 18-10 6" xfId="7455"/>
    <cellStyle name="_32-06 MED-ORÇ 18-10 7" xfId="7442"/>
    <cellStyle name="_32-06 MED-ORÇ 18-10 8" xfId="7284"/>
    <cellStyle name="_32-06 MED-ORÇ 18-10 9" xfId="7437"/>
    <cellStyle name="_32-06 MED-ORÇ 18-10_ARTICULADO" xfId="6091"/>
    <cellStyle name="_32-06 MED-ORÇ 18-10_ARTICULADO 2" xfId="10188"/>
    <cellStyle name="_32-06 MED-ORÇ 18-10_ARTICULADO 3" xfId="13440"/>
    <cellStyle name="_32-06 MED-ORÇ 18-10_ARTICULADO 4" xfId="16692"/>
    <cellStyle name="_32-06 MED-ORÇ 18-10_ARTICULADO 5" xfId="19944"/>
    <cellStyle name="_32-06 MED-ORÇ 18-10_ARTICULADO 6" xfId="23185"/>
    <cellStyle name="_32-06_AE_PE_MedOrç" xfId="131"/>
    <cellStyle name="_32-06_AE_PE_MedOrç 10" xfId="7545"/>
    <cellStyle name="_32-06_AE_PE_MedOrç 11" xfId="7625"/>
    <cellStyle name="_32-06_AE_PE_MedOrç 12" xfId="7543"/>
    <cellStyle name="_32-06_AE_PE_MedOrç 13" xfId="7626"/>
    <cellStyle name="_32-06_AE_PE_MedOrç 14" xfId="7599"/>
    <cellStyle name="_32-06_AE_PE_MedOrç 15" xfId="8124"/>
    <cellStyle name="_32-06_AE_PE_MedOrç 16" xfId="8185"/>
    <cellStyle name="_32-06_AE_PE_MedOrç 17" xfId="8376"/>
    <cellStyle name="_32-06_AE_PE_MedOrç 18" xfId="8227"/>
    <cellStyle name="_32-06_AE_PE_MedOrç 19" xfId="8477"/>
    <cellStyle name="_32-06_AE_PE_MedOrç 2" xfId="2989"/>
    <cellStyle name="_32-06_AE_PE_MedOrç 2 2" xfId="5822"/>
    <cellStyle name="_32-06_AE_PE_MedOrç 2 3" xfId="10190"/>
    <cellStyle name="_32-06_AE_PE_MedOrç 2 4" xfId="13442"/>
    <cellStyle name="_32-06_AE_PE_MedOrç 2 5" xfId="16694"/>
    <cellStyle name="_32-06_AE_PE_MedOrç 2 6" xfId="19946"/>
    <cellStyle name="_32-06_AE_PE_MedOrç 2 7" xfId="23186"/>
    <cellStyle name="_32-06_AE_PE_MedOrç 20" xfId="8272"/>
    <cellStyle name="_32-06_AE_PE_MedOrç 21" xfId="8589"/>
    <cellStyle name="_32-06_AE_PE_MedOrç 3" xfId="6338"/>
    <cellStyle name="_32-06_AE_PE_MedOrç 4" xfId="7517"/>
    <cellStyle name="_32-06_AE_PE_MedOrç 5" xfId="7604"/>
    <cellStyle name="_32-06_AE_PE_MedOrç 6" xfId="7457"/>
    <cellStyle name="_32-06_AE_PE_MedOrç 7" xfId="7441"/>
    <cellStyle name="_32-06_AE_PE_MedOrç 8" xfId="7285"/>
    <cellStyle name="_32-06_AE_PE_MedOrç 9" xfId="7436"/>
    <cellStyle name="_32-06_AE_PE_MedOrç_ARTICULADO" xfId="6092"/>
    <cellStyle name="_32-06_AE_PE_MedOrç_ARTICULADO 2" xfId="10191"/>
    <cellStyle name="_32-06_AE_PE_MedOrç_ARTICULADO 3" xfId="13443"/>
    <cellStyle name="_32-06_AE_PE_MedOrç_ARTICULADO 4" xfId="16695"/>
    <cellStyle name="_32-06_AE_PE_MedOrç_ARTICULADO 5" xfId="19947"/>
    <cellStyle name="_32-06_AE_PE_MedOrç_ARTICULADO 6" xfId="23187"/>
    <cellStyle name="_32-06_tina_20-11" xfId="132"/>
    <cellStyle name="_32-06_tina_20-11 10" xfId="7548"/>
    <cellStyle name="_32-06_tina_20-11 11" xfId="7623"/>
    <cellStyle name="_32-06_tina_20-11 12" xfId="7547"/>
    <cellStyle name="_32-06_tina_20-11 13" xfId="7624"/>
    <cellStyle name="_32-06_tina_20-11 14" xfId="7600"/>
    <cellStyle name="_32-06_tina_20-11 15" xfId="8125"/>
    <cellStyle name="_32-06_tina_20-11 16" xfId="8184"/>
    <cellStyle name="_32-06_tina_20-11 17" xfId="8435"/>
    <cellStyle name="_32-06_tina_20-11 18" xfId="8310"/>
    <cellStyle name="_32-06_tina_20-11 19" xfId="8500"/>
    <cellStyle name="_32-06_tina_20-11 2" xfId="2990"/>
    <cellStyle name="_32-06_tina_20-11 2 2" xfId="5823"/>
    <cellStyle name="_32-06_tina_20-11 2 3" xfId="10193"/>
    <cellStyle name="_32-06_tina_20-11 2 4" xfId="13445"/>
    <cellStyle name="_32-06_tina_20-11 2 5" xfId="16697"/>
    <cellStyle name="_32-06_tina_20-11 2 6" xfId="19949"/>
    <cellStyle name="_32-06_tina_20-11 2 7" xfId="23188"/>
    <cellStyle name="_32-06_tina_20-11 20" xfId="8558"/>
    <cellStyle name="_32-06_tina_20-11 21" xfId="8483"/>
    <cellStyle name="_32-06_tina_20-11 3" xfId="6339"/>
    <cellStyle name="_32-06_tina_20-11 4" xfId="7519"/>
    <cellStyle name="_32-06_tina_20-11 5" xfId="7603"/>
    <cellStyle name="_32-06_tina_20-11 6" xfId="7458"/>
    <cellStyle name="_32-06_tina_20-11 7" xfId="7440"/>
    <cellStyle name="_32-06_tina_20-11 8" xfId="7286"/>
    <cellStyle name="_32-06_tina_20-11 9" xfId="7435"/>
    <cellStyle name="_32-06_tina_20-11_ARTICULADO" xfId="6093"/>
    <cellStyle name="_32-06_tina_20-11_ARTICULADO 2" xfId="10194"/>
    <cellStyle name="_32-06_tina_20-11_ARTICULADO 3" xfId="13446"/>
    <cellStyle name="_32-06_tina_20-11_ARTICULADO 4" xfId="16698"/>
    <cellStyle name="_32-06_tina_20-11_ARTICULADO 5" xfId="19950"/>
    <cellStyle name="_32-06_tina_20-11_ARTICULADO 6" xfId="23189"/>
    <cellStyle name="_33-06 MED-ORÇ 2-11" xfId="133"/>
    <cellStyle name="_33-06 MED-ORÇ 2-11 10" xfId="134"/>
    <cellStyle name="_33-06 MED-ORÇ 2-11 10 10" xfId="1611"/>
    <cellStyle name="_33-06 MED-ORÇ 2-11 10 10 2" xfId="4525"/>
    <cellStyle name="_33-06 MED-ORÇ 2-11 10 10 3" xfId="10197"/>
    <cellStyle name="_33-06 MED-ORÇ 2-11 10 10 4" xfId="13449"/>
    <cellStyle name="_33-06 MED-ORÇ 2-11 10 10 5" xfId="16701"/>
    <cellStyle name="_33-06 MED-ORÇ 2-11 10 10 6" xfId="19952"/>
    <cellStyle name="_33-06 MED-ORÇ 2-11 10 10 7" xfId="23191"/>
    <cellStyle name="_33-06 MED-ORÇ 2-11 10 11" xfId="1612"/>
    <cellStyle name="_33-06 MED-ORÇ 2-11 10 11 2" xfId="4526"/>
    <cellStyle name="_33-06 MED-ORÇ 2-11 10 11 3" xfId="10198"/>
    <cellStyle name="_33-06 MED-ORÇ 2-11 10 11 4" xfId="13450"/>
    <cellStyle name="_33-06 MED-ORÇ 2-11 10 11 5" xfId="16702"/>
    <cellStyle name="_33-06 MED-ORÇ 2-11 10 11 6" xfId="19953"/>
    <cellStyle name="_33-06 MED-ORÇ 2-11 10 11 7" xfId="23192"/>
    <cellStyle name="_33-06 MED-ORÇ 2-11 10 12" xfId="1613"/>
    <cellStyle name="_33-06 MED-ORÇ 2-11 10 12 2" xfId="4527"/>
    <cellStyle name="_33-06 MED-ORÇ 2-11 10 12 3" xfId="10199"/>
    <cellStyle name="_33-06 MED-ORÇ 2-11 10 12 4" xfId="13451"/>
    <cellStyle name="_33-06 MED-ORÇ 2-11 10 12 5" xfId="16703"/>
    <cellStyle name="_33-06 MED-ORÇ 2-11 10 12 6" xfId="19954"/>
    <cellStyle name="_33-06 MED-ORÇ 2-11 10 12 7" xfId="23193"/>
    <cellStyle name="_33-06 MED-ORÇ 2-11 10 13" xfId="1614"/>
    <cellStyle name="_33-06 MED-ORÇ 2-11 10 13 2" xfId="4528"/>
    <cellStyle name="_33-06 MED-ORÇ 2-11 10 13 3" xfId="10200"/>
    <cellStyle name="_33-06 MED-ORÇ 2-11 10 13 4" xfId="13452"/>
    <cellStyle name="_33-06 MED-ORÇ 2-11 10 13 5" xfId="16704"/>
    <cellStyle name="_33-06 MED-ORÇ 2-11 10 13 6" xfId="19955"/>
    <cellStyle name="_33-06 MED-ORÇ 2-11 10 13 7" xfId="23194"/>
    <cellStyle name="_33-06 MED-ORÇ 2-11 10 14" xfId="1615"/>
    <cellStyle name="_33-06 MED-ORÇ 2-11 10 14 2" xfId="4529"/>
    <cellStyle name="_33-06 MED-ORÇ 2-11 10 14 3" xfId="10201"/>
    <cellStyle name="_33-06 MED-ORÇ 2-11 10 14 4" xfId="13453"/>
    <cellStyle name="_33-06 MED-ORÇ 2-11 10 14 5" xfId="16705"/>
    <cellStyle name="_33-06 MED-ORÇ 2-11 10 14 6" xfId="19956"/>
    <cellStyle name="_33-06 MED-ORÇ 2-11 10 14 7" xfId="23195"/>
    <cellStyle name="_33-06 MED-ORÇ 2-11 10 15" xfId="1616"/>
    <cellStyle name="_33-06 MED-ORÇ 2-11 10 15 2" xfId="4530"/>
    <cellStyle name="_33-06 MED-ORÇ 2-11 10 15 3" xfId="10202"/>
    <cellStyle name="_33-06 MED-ORÇ 2-11 10 15 4" xfId="13454"/>
    <cellStyle name="_33-06 MED-ORÇ 2-11 10 15 5" xfId="16706"/>
    <cellStyle name="_33-06 MED-ORÇ 2-11 10 15 6" xfId="19957"/>
    <cellStyle name="_33-06 MED-ORÇ 2-11 10 15 7" xfId="23196"/>
    <cellStyle name="_33-06 MED-ORÇ 2-11 10 16" xfId="1617"/>
    <cellStyle name="_33-06 MED-ORÇ 2-11 10 16 2" xfId="4531"/>
    <cellStyle name="_33-06 MED-ORÇ 2-11 10 16 3" xfId="10203"/>
    <cellStyle name="_33-06 MED-ORÇ 2-11 10 16 4" xfId="13455"/>
    <cellStyle name="_33-06 MED-ORÇ 2-11 10 16 5" xfId="16707"/>
    <cellStyle name="_33-06 MED-ORÇ 2-11 10 16 6" xfId="19958"/>
    <cellStyle name="_33-06 MED-ORÇ 2-11 10 16 7" xfId="23197"/>
    <cellStyle name="_33-06 MED-ORÇ 2-11 10 17" xfId="1618"/>
    <cellStyle name="_33-06 MED-ORÇ 2-11 10 17 2" xfId="4532"/>
    <cellStyle name="_33-06 MED-ORÇ 2-11 10 17 3" xfId="10204"/>
    <cellStyle name="_33-06 MED-ORÇ 2-11 10 17 4" xfId="13456"/>
    <cellStyle name="_33-06 MED-ORÇ 2-11 10 17 5" xfId="16708"/>
    <cellStyle name="_33-06 MED-ORÇ 2-11 10 17 6" xfId="19959"/>
    <cellStyle name="_33-06 MED-ORÇ 2-11 10 17 7" xfId="23198"/>
    <cellStyle name="_33-06 MED-ORÇ 2-11 10 18" xfId="1619"/>
    <cellStyle name="_33-06 MED-ORÇ 2-11 10 18 2" xfId="4533"/>
    <cellStyle name="_33-06 MED-ORÇ 2-11 10 18 3" xfId="10205"/>
    <cellStyle name="_33-06 MED-ORÇ 2-11 10 18 4" xfId="13457"/>
    <cellStyle name="_33-06 MED-ORÇ 2-11 10 18 5" xfId="16709"/>
    <cellStyle name="_33-06 MED-ORÇ 2-11 10 18 6" xfId="19960"/>
    <cellStyle name="_33-06 MED-ORÇ 2-11 10 18 7" xfId="23199"/>
    <cellStyle name="_33-06 MED-ORÇ 2-11 10 19" xfId="1620"/>
    <cellStyle name="_33-06 MED-ORÇ 2-11 10 19 2" xfId="4534"/>
    <cellStyle name="_33-06 MED-ORÇ 2-11 10 19 3" xfId="10206"/>
    <cellStyle name="_33-06 MED-ORÇ 2-11 10 19 4" xfId="13458"/>
    <cellStyle name="_33-06 MED-ORÇ 2-11 10 19 5" xfId="16710"/>
    <cellStyle name="_33-06 MED-ORÇ 2-11 10 19 6" xfId="19961"/>
    <cellStyle name="_33-06 MED-ORÇ 2-11 10 19 7" xfId="23200"/>
    <cellStyle name="_33-06 MED-ORÇ 2-11 10 2" xfId="1621"/>
    <cellStyle name="_33-06 MED-ORÇ 2-11 10 2 2" xfId="4535"/>
    <cellStyle name="_33-06 MED-ORÇ 2-11 10 2 3" xfId="10207"/>
    <cellStyle name="_33-06 MED-ORÇ 2-11 10 2 4" xfId="13459"/>
    <cellStyle name="_33-06 MED-ORÇ 2-11 10 2 5" xfId="16711"/>
    <cellStyle name="_33-06 MED-ORÇ 2-11 10 2 6" xfId="19962"/>
    <cellStyle name="_33-06 MED-ORÇ 2-11 10 2 7" xfId="23201"/>
    <cellStyle name="_33-06 MED-ORÇ 2-11 10 20" xfId="1622"/>
    <cellStyle name="_33-06 MED-ORÇ 2-11 10 20 2" xfId="4536"/>
    <cellStyle name="_33-06 MED-ORÇ 2-11 10 20 3" xfId="10208"/>
    <cellStyle name="_33-06 MED-ORÇ 2-11 10 20 4" xfId="13460"/>
    <cellStyle name="_33-06 MED-ORÇ 2-11 10 20 5" xfId="16712"/>
    <cellStyle name="_33-06 MED-ORÇ 2-11 10 20 6" xfId="19963"/>
    <cellStyle name="_33-06 MED-ORÇ 2-11 10 20 7" xfId="23202"/>
    <cellStyle name="_33-06 MED-ORÇ 2-11 10 21" xfId="1623"/>
    <cellStyle name="_33-06 MED-ORÇ 2-11 10 21 2" xfId="4537"/>
    <cellStyle name="_33-06 MED-ORÇ 2-11 10 21 3" xfId="10209"/>
    <cellStyle name="_33-06 MED-ORÇ 2-11 10 21 4" xfId="13461"/>
    <cellStyle name="_33-06 MED-ORÇ 2-11 10 21 5" xfId="16713"/>
    <cellStyle name="_33-06 MED-ORÇ 2-11 10 21 6" xfId="19964"/>
    <cellStyle name="_33-06 MED-ORÇ 2-11 10 21 7" xfId="23203"/>
    <cellStyle name="_33-06 MED-ORÇ 2-11 10 22" xfId="1624"/>
    <cellStyle name="_33-06 MED-ORÇ 2-11 10 22 2" xfId="4538"/>
    <cellStyle name="_33-06 MED-ORÇ 2-11 10 22 3" xfId="10210"/>
    <cellStyle name="_33-06 MED-ORÇ 2-11 10 22 4" xfId="13462"/>
    <cellStyle name="_33-06 MED-ORÇ 2-11 10 22 5" xfId="16714"/>
    <cellStyle name="_33-06 MED-ORÇ 2-11 10 22 6" xfId="19965"/>
    <cellStyle name="_33-06 MED-ORÇ 2-11 10 22 7" xfId="23204"/>
    <cellStyle name="_33-06 MED-ORÇ 2-11 10 23" xfId="1625"/>
    <cellStyle name="_33-06 MED-ORÇ 2-11 10 23 2" xfId="4539"/>
    <cellStyle name="_33-06 MED-ORÇ 2-11 10 23 3" xfId="10211"/>
    <cellStyle name="_33-06 MED-ORÇ 2-11 10 23 4" xfId="13463"/>
    <cellStyle name="_33-06 MED-ORÇ 2-11 10 23 5" xfId="16715"/>
    <cellStyle name="_33-06 MED-ORÇ 2-11 10 23 6" xfId="19966"/>
    <cellStyle name="_33-06 MED-ORÇ 2-11 10 23 7" xfId="23205"/>
    <cellStyle name="_33-06 MED-ORÇ 2-11 10 24" xfId="1626"/>
    <cellStyle name="_33-06 MED-ORÇ 2-11 10 24 2" xfId="4540"/>
    <cellStyle name="_33-06 MED-ORÇ 2-11 10 24 3" xfId="10212"/>
    <cellStyle name="_33-06 MED-ORÇ 2-11 10 24 4" xfId="13464"/>
    <cellStyle name="_33-06 MED-ORÇ 2-11 10 24 5" xfId="16716"/>
    <cellStyle name="_33-06 MED-ORÇ 2-11 10 24 6" xfId="19967"/>
    <cellStyle name="_33-06 MED-ORÇ 2-11 10 24 7" xfId="23206"/>
    <cellStyle name="_33-06 MED-ORÇ 2-11 10 25" xfId="3101"/>
    <cellStyle name="_33-06 MED-ORÇ 2-11 10 26" xfId="10196"/>
    <cellStyle name="_33-06 MED-ORÇ 2-11 10 27" xfId="13448"/>
    <cellStyle name="_33-06 MED-ORÇ 2-11 10 28" xfId="16700"/>
    <cellStyle name="_33-06 MED-ORÇ 2-11 10 29" xfId="19951"/>
    <cellStyle name="_33-06 MED-ORÇ 2-11 10 3" xfId="1627"/>
    <cellStyle name="_33-06 MED-ORÇ 2-11 10 3 2" xfId="4541"/>
    <cellStyle name="_33-06 MED-ORÇ 2-11 10 3 3" xfId="10213"/>
    <cellStyle name="_33-06 MED-ORÇ 2-11 10 3 4" xfId="13465"/>
    <cellStyle name="_33-06 MED-ORÇ 2-11 10 3 5" xfId="16717"/>
    <cellStyle name="_33-06 MED-ORÇ 2-11 10 3 6" xfId="19968"/>
    <cellStyle name="_33-06 MED-ORÇ 2-11 10 3 7" xfId="23207"/>
    <cellStyle name="_33-06 MED-ORÇ 2-11 10 30" xfId="23190"/>
    <cellStyle name="_33-06 MED-ORÇ 2-11 10 4" xfId="1628"/>
    <cellStyle name="_33-06 MED-ORÇ 2-11 10 4 2" xfId="4542"/>
    <cellStyle name="_33-06 MED-ORÇ 2-11 10 4 3" xfId="10214"/>
    <cellStyle name="_33-06 MED-ORÇ 2-11 10 4 4" xfId="13466"/>
    <cellStyle name="_33-06 MED-ORÇ 2-11 10 4 5" xfId="16718"/>
    <cellStyle name="_33-06 MED-ORÇ 2-11 10 4 6" xfId="19969"/>
    <cellStyle name="_33-06 MED-ORÇ 2-11 10 4 7" xfId="23208"/>
    <cellStyle name="_33-06 MED-ORÇ 2-11 10 5" xfId="1629"/>
    <cellStyle name="_33-06 MED-ORÇ 2-11 10 5 2" xfId="4543"/>
    <cellStyle name="_33-06 MED-ORÇ 2-11 10 5 3" xfId="10215"/>
    <cellStyle name="_33-06 MED-ORÇ 2-11 10 5 4" xfId="13467"/>
    <cellStyle name="_33-06 MED-ORÇ 2-11 10 5 5" xfId="16719"/>
    <cellStyle name="_33-06 MED-ORÇ 2-11 10 5 6" xfId="19970"/>
    <cellStyle name="_33-06 MED-ORÇ 2-11 10 5 7" xfId="23209"/>
    <cellStyle name="_33-06 MED-ORÇ 2-11 10 6" xfId="1630"/>
    <cellStyle name="_33-06 MED-ORÇ 2-11 10 6 2" xfId="4544"/>
    <cellStyle name="_33-06 MED-ORÇ 2-11 10 6 3" xfId="10216"/>
    <cellStyle name="_33-06 MED-ORÇ 2-11 10 6 4" xfId="13468"/>
    <cellStyle name="_33-06 MED-ORÇ 2-11 10 6 5" xfId="16720"/>
    <cellStyle name="_33-06 MED-ORÇ 2-11 10 6 6" xfId="19971"/>
    <cellStyle name="_33-06 MED-ORÇ 2-11 10 6 7" xfId="23210"/>
    <cellStyle name="_33-06 MED-ORÇ 2-11 10 7" xfId="1631"/>
    <cellStyle name="_33-06 MED-ORÇ 2-11 10 7 2" xfId="4545"/>
    <cellStyle name="_33-06 MED-ORÇ 2-11 10 7 3" xfId="10217"/>
    <cellStyle name="_33-06 MED-ORÇ 2-11 10 7 4" xfId="13469"/>
    <cellStyle name="_33-06 MED-ORÇ 2-11 10 7 5" xfId="16721"/>
    <cellStyle name="_33-06 MED-ORÇ 2-11 10 7 6" xfId="19972"/>
    <cellStyle name="_33-06 MED-ORÇ 2-11 10 7 7" xfId="23211"/>
    <cellStyle name="_33-06 MED-ORÇ 2-11 10 8" xfId="1632"/>
    <cellStyle name="_33-06 MED-ORÇ 2-11 10 8 2" xfId="4546"/>
    <cellStyle name="_33-06 MED-ORÇ 2-11 10 8 3" xfId="10218"/>
    <cellStyle name="_33-06 MED-ORÇ 2-11 10 8 4" xfId="13470"/>
    <cellStyle name="_33-06 MED-ORÇ 2-11 10 8 5" xfId="16722"/>
    <cellStyle name="_33-06 MED-ORÇ 2-11 10 8 6" xfId="19973"/>
    <cellStyle name="_33-06 MED-ORÇ 2-11 10 8 7" xfId="23212"/>
    <cellStyle name="_33-06 MED-ORÇ 2-11 10 9" xfId="1633"/>
    <cellStyle name="_33-06 MED-ORÇ 2-11 10 9 2" xfId="4547"/>
    <cellStyle name="_33-06 MED-ORÇ 2-11 10 9 3" xfId="10219"/>
    <cellStyle name="_33-06 MED-ORÇ 2-11 10 9 4" xfId="13471"/>
    <cellStyle name="_33-06 MED-ORÇ 2-11 10 9 5" xfId="16723"/>
    <cellStyle name="_33-06 MED-ORÇ 2-11 10 9 6" xfId="19974"/>
    <cellStyle name="_33-06 MED-ORÇ 2-11 10 9 7" xfId="23213"/>
    <cellStyle name="_33-06 MED-ORÇ 2-11 10_16-09_PE_V2_ARQ_M-O_28-01-11" xfId="6340"/>
    <cellStyle name="_33-06 MED-ORÇ 2-11 10_ARTICULADO" xfId="6094"/>
    <cellStyle name="_33-06 MED-ORÇ 2-11 10_ARTICULADO 2" xfId="10220"/>
    <cellStyle name="_33-06 MED-ORÇ 2-11 10_ARTICULADO 3" xfId="13472"/>
    <cellStyle name="_33-06 MED-ORÇ 2-11 10_ARTICULADO 4" xfId="16724"/>
    <cellStyle name="_33-06 MED-ORÇ 2-11 10_ARTICULADO 5" xfId="19975"/>
    <cellStyle name="_33-06 MED-ORÇ 2-11 10_ARTICULADO 6" xfId="23214"/>
    <cellStyle name="_33-06 MED-ORÇ 2-11 11" xfId="135"/>
    <cellStyle name="_33-06 MED-ORÇ 2-11 11 10" xfId="1634"/>
    <cellStyle name="_33-06 MED-ORÇ 2-11 11 10 2" xfId="4548"/>
    <cellStyle name="_33-06 MED-ORÇ 2-11 11 10 3" xfId="10222"/>
    <cellStyle name="_33-06 MED-ORÇ 2-11 11 10 4" xfId="13474"/>
    <cellStyle name="_33-06 MED-ORÇ 2-11 11 10 5" xfId="16726"/>
    <cellStyle name="_33-06 MED-ORÇ 2-11 11 10 6" xfId="19977"/>
    <cellStyle name="_33-06 MED-ORÇ 2-11 11 10 7" xfId="23216"/>
    <cellStyle name="_33-06 MED-ORÇ 2-11 11 11" xfId="1635"/>
    <cellStyle name="_33-06 MED-ORÇ 2-11 11 11 2" xfId="4549"/>
    <cellStyle name="_33-06 MED-ORÇ 2-11 11 11 3" xfId="10223"/>
    <cellStyle name="_33-06 MED-ORÇ 2-11 11 11 4" xfId="13475"/>
    <cellStyle name="_33-06 MED-ORÇ 2-11 11 11 5" xfId="16727"/>
    <cellStyle name="_33-06 MED-ORÇ 2-11 11 11 6" xfId="19978"/>
    <cellStyle name="_33-06 MED-ORÇ 2-11 11 11 7" xfId="23217"/>
    <cellStyle name="_33-06 MED-ORÇ 2-11 11 12" xfId="1636"/>
    <cellStyle name="_33-06 MED-ORÇ 2-11 11 12 2" xfId="4550"/>
    <cellStyle name="_33-06 MED-ORÇ 2-11 11 12 3" xfId="10224"/>
    <cellStyle name="_33-06 MED-ORÇ 2-11 11 12 4" xfId="13476"/>
    <cellStyle name="_33-06 MED-ORÇ 2-11 11 12 5" xfId="16728"/>
    <cellStyle name="_33-06 MED-ORÇ 2-11 11 12 6" xfId="19979"/>
    <cellStyle name="_33-06 MED-ORÇ 2-11 11 12 7" xfId="23218"/>
    <cellStyle name="_33-06 MED-ORÇ 2-11 11 13" xfId="1637"/>
    <cellStyle name="_33-06 MED-ORÇ 2-11 11 13 2" xfId="4551"/>
    <cellStyle name="_33-06 MED-ORÇ 2-11 11 13 3" xfId="10225"/>
    <cellStyle name="_33-06 MED-ORÇ 2-11 11 13 4" xfId="13477"/>
    <cellStyle name="_33-06 MED-ORÇ 2-11 11 13 5" xfId="16729"/>
    <cellStyle name="_33-06 MED-ORÇ 2-11 11 13 6" xfId="19980"/>
    <cellStyle name="_33-06 MED-ORÇ 2-11 11 13 7" xfId="23219"/>
    <cellStyle name="_33-06 MED-ORÇ 2-11 11 14" xfId="1638"/>
    <cellStyle name="_33-06 MED-ORÇ 2-11 11 14 2" xfId="4552"/>
    <cellStyle name="_33-06 MED-ORÇ 2-11 11 14 3" xfId="10226"/>
    <cellStyle name="_33-06 MED-ORÇ 2-11 11 14 4" xfId="13478"/>
    <cellStyle name="_33-06 MED-ORÇ 2-11 11 14 5" xfId="16730"/>
    <cellStyle name="_33-06 MED-ORÇ 2-11 11 14 6" xfId="19981"/>
    <cellStyle name="_33-06 MED-ORÇ 2-11 11 14 7" xfId="23220"/>
    <cellStyle name="_33-06 MED-ORÇ 2-11 11 15" xfId="1639"/>
    <cellStyle name="_33-06 MED-ORÇ 2-11 11 15 2" xfId="4553"/>
    <cellStyle name="_33-06 MED-ORÇ 2-11 11 15 3" xfId="10227"/>
    <cellStyle name="_33-06 MED-ORÇ 2-11 11 15 4" xfId="13479"/>
    <cellStyle name="_33-06 MED-ORÇ 2-11 11 15 5" xfId="16731"/>
    <cellStyle name="_33-06 MED-ORÇ 2-11 11 15 6" xfId="19982"/>
    <cellStyle name="_33-06 MED-ORÇ 2-11 11 15 7" xfId="23221"/>
    <cellStyle name="_33-06 MED-ORÇ 2-11 11 16" xfId="1640"/>
    <cellStyle name="_33-06 MED-ORÇ 2-11 11 16 2" xfId="4554"/>
    <cellStyle name="_33-06 MED-ORÇ 2-11 11 16 3" xfId="10228"/>
    <cellStyle name="_33-06 MED-ORÇ 2-11 11 16 4" xfId="13480"/>
    <cellStyle name="_33-06 MED-ORÇ 2-11 11 16 5" xfId="16732"/>
    <cellStyle name="_33-06 MED-ORÇ 2-11 11 16 6" xfId="19983"/>
    <cellStyle name="_33-06 MED-ORÇ 2-11 11 16 7" xfId="23222"/>
    <cellStyle name="_33-06 MED-ORÇ 2-11 11 17" xfId="1641"/>
    <cellStyle name="_33-06 MED-ORÇ 2-11 11 17 2" xfId="4555"/>
    <cellStyle name="_33-06 MED-ORÇ 2-11 11 17 3" xfId="10229"/>
    <cellStyle name="_33-06 MED-ORÇ 2-11 11 17 4" xfId="13481"/>
    <cellStyle name="_33-06 MED-ORÇ 2-11 11 17 5" xfId="16733"/>
    <cellStyle name="_33-06 MED-ORÇ 2-11 11 17 6" xfId="19984"/>
    <cellStyle name="_33-06 MED-ORÇ 2-11 11 17 7" xfId="23223"/>
    <cellStyle name="_33-06 MED-ORÇ 2-11 11 18" xfId="1642"/>
    <cellStyle name="_33-06 MED-ORÇ 2-11 11 18 2" xfId="4556"/>
    <cellStyle name="_33-06 MED-ORÇ 2-11 11 18 3" xfId="10230"/>
    <cellStyle name="_33-06 MED-ORÇ 2-11 11 18 4" xfId="13482"/>
    <cellStyle name="_33-06 MED-ORÇ 2-11 11 18 5" xfId="16734"/>
    <cellStyle name="_33-06 MED-ORÇ 2-11 11 18 6" xfId="19985"/>
    <cellStyle name="_33-06 MED-ORÇ 2-11 11 18 7" xfId="23224"/>
    <cellStyle name="_33-06 MED-ORÇ 2-11 11 19" xfId="1643"/>
    <cellStyle name="_33-06 MED-ORÇ 2-11 11 19 2" xfId="4557"/>
    <cellStyle name="_33-06 MED-ORÇ 2-11 11 19 3" xfId="10231"/>
    <cellStyle name="_33-06 MED-ORÇ 2-11 11 19 4" xfId="13483"/>
    <cellStyle name="_33-06 MED-ORÇ 2-11 11 19 5" xfId="16735"/>
    <cellStyle name="_33-06 MED-ORÇ 2-11 11 19 6" xfId="19986"/>
    <cellStyle name="_33-06 MED-ORÇ 2-11 11 19 7" xfId="23225"/>
    <cellStyle name="_33-06 MED-ORÇ 2-11 11 2" xfId="1644"/>
    <cellStyle name="_33-06 MED-ORÇ 2-11 11 2 2" xfId="4558"/>
    <cellStyle name="_33-06 MED-ORÇ 2-11 11 2 3" xfId="10232"/>
    <cellStyle name="_33-06 MED-ORÇ 2-11 11 2 4" xfId="13484"/>
    <cellStyle name="_33-06 MED-ORÇ 2-11 11 2 5" xfId="16736"/>
    <cellStyle name="_33-06 MED-ORÇ 2-11 11 2 6" xfId="19987"/>
    <cellStyle name="_33-06 MED-ORÇ 2-11 11 2 7" xfId="23226"/>
    <cellStyle name="_33-06 MED-ORÇ 2-11 11 20" xfId="1645"/>
    <cellStyle name="_33-06 MED-ORÇ 2-11 11 20 2" xfId="4559"/>
    <cellStyle name="_33-06 MED-ORÇ 2-11 11 20 3" xfId="10233"/>
    <cellStyle name="_33-06 MED-ORÇ 2-11 11 20 4" xfId="13485"/>
    <cellStyle name="_33-06 MED-ORÇ 2-11 11 20 5" xfId="16737"/>
    <cellStyle name="_33-06 MED-ORÇ 2-11 11 20 6" xfId="19988"/>
    <cellStyle name="_33-06 MED-ORÇ 2-11 11 20 7" xfId="23227"/>
    <cellStyle name="_33-06 MED-ORÇ 2-11 11 21" xfId="1646"/>
    <cellStyle name="_33-06 MED-ORÇ 2-11 11 21 2" xfId="4560"/>
    <cellStyle name="_33-06 MED-ORÇ 2-11 11 21 3" xfId="10234"/>
    <cellStyle name="_33-06 MED-ORÇ 2-11 11 21 4" xfId="13486"/>
    <cellStyle name="_33-06 MED-ORÇ 2-11 11 21 5" xfId="16738"/>
    <cellStyle name="_33-06 MED-ORÇ 2-11 11 21 6" xfId="19989"/>
    <cellStyle name="_33-06 MED-ORÇ 2-11 11 21 7" xfId="23228"/>
    <cellStyle name="_33-06 MED-ORÇ 2-11 11 22" xfId="1647"/>
    <cellStyle name="_33-06 MED-ORÇ 2-11 11 22 2" xfId="4561"/>
    <cellStyle name="_33-06 MED-ORÇ 2-11 11 22 3" xfId="10235"/>
    <cellStyle name="_33-06 MED-ORÇ 2-11 11 22 4" xfId="13487"/>
    <cellStyle name="_33-06 MED-ORÇ 2-11 11 22 5" xfId="16739"/>
    <cellStyle name="_33-06 MED-ORÇ 2-11 11 22 6" xfId="19990"/>
    <cellStyle name="_33-06 MED-ORÇ 2-11 11 22 7" xfId="23229"/>
    <cellStyle name="_33-06 MED-ORÇ 2-11 11 23" xfId="1648"/>
    <cellStyle name="_33-06 MED-ORÇ 2-11 11 23 2" xfId="4562"/>
    <cellStyle name="_33-06 MED-ORÇ 2-11 11 23 3" xfId="10236"/>
    <cellStyle name="_33-06 MED-ORÇ 2-11 11 23 4" xfId="13488"/>
    <cellStyle name="_33-06 MED-ORÇ 2-11 11 23 5" xfId="16740"/>
    <cellStyle name="_33-06 MED-ORÇ 2-11 11 23 6" xfId="19991"/>
    <cellStyle name="_33-06 MED-ORÇ 2-11 11 23 7" xfId="23230"/>
    <cellStyle name="_33-06 MED-ORÇ 2-11 11 24" xfId="1649"/>
    <cellStyle name="_33-06 MED-ORÇ 2-11 11 24 2" xfId="4563"/>
    <cellStyle name="_33-06 MED-ORÇ 2-11 11 24 3" xfId="10237"/>
    <cellStyle name="_33-06 MED-ORÇ 2-11 11 24 4" xfId="13489"/>
    <cellStyle name="_33-06 MED-ORÇ 2-11 11 24 5" xfId="16741"/>
    <cellStyle name="_33-06 MED-ORÇ 2-11 11 24 6" xfId="19992"/>
    <cellStyle name="_33-06 MED-ORÇ 2-11 11 24 7" xfId="23231"/>
    <cellStyle name="_33-06 MED-ORÇ 2-11 11 25" xfId="3102"/>
    <cellStyle name="_33-06 MED-ORÇ 2-11 11 26" xfId="10221"/>
    <cellStyle name="_33-06 MED-ORÇ 2-11 11 27" xfId="13473"/>
    <cellStyle name="_33-06 MED-ORÇ 2-11 11 28" xfId="16725"/>
    <cellStyle name="_33-06 MED-ORÇ 2-11 11 29" xfId="19976"/>
    <cellStyle name="_33-06 MED-ORÇ 2-11 11 3" xfId="1650"/>
    <cellStyle name="_33-06 MED-ORÇ 2-11 11 3 2" xfId="4564"/>
    <cellStyle name="_33-06 MED-ORÇ 2-11 11 3 3" xfId="10238"/>
    <cellStyle name="_33-06 MED-ORÇ 2-11 11 3 4" xfId="13490"/>
    <cellStyle name="_33-06 MED-ORÇ 2-11 11 3 5" xfId="16742"/>
    <cellStyle name="_33-06 MED-ORÇ 2-11 11 3 6" xfId="19993"/>
    <cellStyle name="_33-06 MED-ORÇ 2-11 11 3 7" xfId="23232"/>
    <cellStyle name="_33-06 MED-ORÇ 2-11 11 30" xfId="23215"/>
    <cellStyle name="_33-06 MED-ORÇ 2-11 11 4" xfId="1651"/>
    <cellStyle name="_33-06 MED-ORÇ 2-11 11 4 2" xfId="4565"/>
    <cellStyle name="_33-06 MED-ORÇ 2-11 11 4 3" xfId="10239"/>
    <cellStyle name="_33-06 MED-ORÇ 2-11 11 4 4" xfId="13491"/>
    <cellStyle name="_33-06 MED-ORÇ 2-11 11 4 5" xfId="16743"/>
    <cellStyle name="_33-06 MED-ORÇ 2-11 11 4 6" xfId="19994"/>
    <cellStyle name="_33-06 MED-ORÇ 2-11 11 4 7" xfId="23233"/>
    <cellStyle name="_33-06 MED-ORÇ 2-11 11 5" xfId="1652"/>
    <cellStyle name="_33-06 MED-ORÇ 2-11 11 5 2" xfId="4566"/>
    <cellStyle name="_33-06 MED-ORÇ 2-11 11 5 3" xfId="10240"/>
    <cellStyle name="_33-06 MED-ORÇ 2-11 11 5 4" xfId="13492"/>
    <cellStyle name="_33-06 MED-ORÇ 2-11 11 5 5" xfId="16744"/>
    <cellStyle name="_33-06 MED-ORÇ 2-11 11 5 6" xfId="19995"/>
    <cellStyle name="_33-06 MED-ORÇ 2-11 11 5 7" xfId="23234"/>
    <cellStyle name="_33-06 MED-ORÇ 2-11 11 6" xfId="1653"/>
    <cellStyle name="_33-06 MED-ORÇ 2-11 11 6 2" xfId="4567"/>
    <cellStyle name="_33-06 MED-ORÇ 2-11 11 6 3" xfId="10241"/>
    <cellStyle name="_33-06 MED-ORÇ 2-11 11 6 4" xfId="13493"/>
    <cellStyle name="_33-06 MED-ORÇ 2-11 11 6 5" xfId="16745"/>
    <cellStyle name="_33-06 MED-ORÇ 2-11 11 6 6" xfId="19996"/>
    <cellStyle name="_33-06 MED-ORÇ 2-11 11 6 7" xfId="23235"/>
    <cellStyle name="_33-06 MED-ORÇ 2-11 11 7" xfId="1654"/>
    <cellStyle name="_33-06 MED-ORÇ 2-11 11 7 2" xfId="4568"/>
    <cellStyle name="_33-06 MED-ORÇ 2-11 11 7 3" xfId="10242"/>
    <cellStyle name="_33-06 MED-ORÇ 2-11 11 7 4" xfId="13494"/>
    <cellStyle name="_33-06 MED-ORÇ 2-11 11 7 5" xfId="16746"/>
    <cellStyle name="_33-06 MED-ORÇ 2-11 11 7 6" xfId="19997"/>
    <cellStyle name="_33-06 MED-ORÇ 2-11 11 7 7" xfId="23236"/>
    <cellStyle name="_33-06 MED-ORÇ 2-11 11 8" xfId="1655"/>
    <cellStyle name="_33-06 MED-ORÇ 2-11 11 8 2" xfId="4569"/>
    <cellStyle name="_33-06 MED-ORÇ 2-11 11 8 3" xfId="10243"/>
    <cellStyle name="_33-06 MED-ORÇ 2-11 11 8 4" xfId="13495"/>
    <cellStyle name="_33-06 MED-ORÇ 2-11 11 8 5" xfId="16747"/>
    <cellStyle name="_33-06 MED-ORÇ 2-11 11 8 6" xfId="19998"/>
    <cellStyle name="_33-06 MED-ORÇ 2-11 11 8 7" xfId="23237"/>
    <cellStyle name="_33-06 MED-ORÇ 2-11 11 9" xfId="1656"/>
    <cellStyle name="_33-06 MED-ORÇ 2-11 11 9 2" xfId="4570"/>
    <cellStyle name="_33-06 MED-ORÇ 2-11 11 9 3" xfId="10244"/>
    <cellStyle name="_33-06 MED-ORÇ 2-11 11 9 4" xfId="13496"/>
    <cellStyle name="_33-06 MED-ORÇ 2-11 11 9 5" xfId="16748"/>
    <cellStyle name="_33-06 MED-ORÇ 2-11 11 9 6" xfId="19999"/>
    <cellStyle name="_33-06 MED-ORÇ 2-11 11 9 7" xfId="23238"/>
    <cellStyle name="_33-06 MED-ORÇ 2-11 11_16-09_PE_V2_ARQ_M-O_28-01-11" xfId="6341"/>
    <cellStyle name="_33-06 MED-ORÇ 2-11 11_ARTICULADO" xfId="6095"/>
    <cellStyle name="_33-06 MED-ORÇ 2-11 11_ARTICULADO 2" xfId="10245"/>
    <cellStyle name="_33-06 MED-ORÇ 2-11 11_ARTICULADO 3" xfId="13497"/>
    <cellStyle name="_33-06 MED-ORÇ 2-11 11_ARTICULADO 4" xfId="16749"/>
    <cellStyle name="_33-06 MED-ORÇ 2-11 11_ARTICULADO 5" xfId="20000"/>
    <cellStyle name="_33-06 MED-ORÇ 2-11 11_ARTICULADO 6" xfId="23239"/>
    <cellStyle name="_33-06 MED-ORÇ 2-11 12" xfId="136"/>
    <cellStyle name="_33-06 MED-ORÇ 2-11 12 10" xfId="1657"/>
    <cellStyle name="_33-06 MED-ORÇ 2-11 12 10 2" xfId="4571"/>
    <cellStyle name="_33-06 MED-ORÇ 2-11 12 10 3" xfId="10247"/>
    <cellStyle name="_33-06 MED-ORÇ 2-11 12 10 4" xfId="13499"/>
    <cellStyle name="_33-06 MED-ORÇ 2-11 12 10 5" xfId="16751"/>
    <cellStyle name="_33-06 MED-ORÇ 2-11 12 10 6" xfId="20002"/>
    <cellStyle name="_33-06 MED-ORÇ 2-11 12 10 7" xfId="23241"/>
    <cellStyle name="_33-06 MED-ORÇ 2-11 12 11" xfId="1658"/>
    <cellStyle name="_33-06 MED-ORÇ 2-11 12 11 2" xfId="4572"/>
    <cellStyle name="_33-06 MED-ORÇ 2-11 12 11 3" xfId="10248"/>
    <cellStyle name="_33-06 MED-ORÇ 2-11 12 11 4" xfId="13500"/>
    <cellStyle name="_33-06 MED-ORÇ 2-11 12 11 5" xfId="16752"/>
    <cellStyle name="_33-06 MED-ORÇ 2-11 12 11 6" xfId="20003"/>
    <cellStyle name="_33-06 MED-ORÇ 2-11 12 11 7" xfId="23242"/>
    <cellStyle name="_33-06 MED-ORÇ 2-11 12 12" xfId="1659"/>
    <cellStyle name="_33-06 MED-ORÇ 2-11 12 12 2" xfId="4573"/>
    <cellStyle name="_33-06 MED-ORÇ 2-11 12 12 3" xfId="10249"/>
    <cellStyle name="_33-06 MED-ORÇ 2-11 12 12 4" xfId="13501"/>
    <cellStyle name="_33-06 MED-ORÇ 2-11 12 12 5" xfId="16753"/>
    <cellStyle name="_33-06 MED-ORÇ 2-11 12 12 6" xfId="20004"/>
    <cellStyle name="_33-06 MED-ORÇ 2-11 12 12 7" xfId="23243"/>
    <cellStyle name="_33-06 MED-ORÇ 2-11 12 13" xfId="1660"/>
    <cellStyle name="_33-06 MED-ORÇ 2-11 12 13 2" xfId="4574"/>
    <cellStyle name="_33-06 MED-ORÇ 2-11 12 13 3" xfId="10250"/>
    <cellStyle name="_33-06 MED-ORÇ 2-11 12 13 4" xfId="13502"/>
    <cellStyle name="_33-06 MED-ORÇ 2-11 12 13 5" xfId="16754"/>
    <cellStyle name="_33-06 MED-ORÇ 2-11 12 13 6" xfId="20005"/>
    <cellStyle name="_33-06 MED-ORÇ 2-11 12 13 7" xfId="23244"/>
    <cellStyle name="_33-06 MED-ORÇ 2-11 12 14" xfId="1661"/>
    <cellStyle name="_33-06 MED-ORÇ 2-11 12 14 2" xfId="4575"/>
    <cellStyle name="_33-06 MED-ORÇ 2-11 12 14 3" xfId="10251"/>
    <cellStyle name="_33-06 MED-ORÇ 2-11 12 14 4" xfId="13503"/>
    <cellStyle name="_33-06 MED-ORÇ 2-11 12 14 5" xfId="16755"/>
    <cellStyle name="_33-06 MED-ORÇ 2-11 12 14 6" xfId="20006"/>
    <cellStyle name="_33-06 MED-ORÇ 2-11 12 14 7" xfId="23245"/>
    <cellStyle name="_33-06 MED-ORÇ 2-11 12 15" xfId="1662"/>
    <cellStyle name="_33-06 MED-ORÇ 2-11 12 15 2" xfId="4576"/>
    <cellStyle name="_33-06 MED-ORÇ 2-11 12 15 3" xfId="10252"/>
    <cellStyle name="_33-06 MED-ORÇ 2-11 12 15 4" xfId="13504"/>
    <cellStyle name="_33-06 MED-ORÇ 2-11 12 15 5" xfId="16756"/>
    <cellStyle name="_33-06 MED-ORÇ 2-11 12 15 6" xfId="20007"/>
    <cellStyle name="_33-06 MED-ORÇ 2-11 12 15 7" xfId="23246"/>
    <cellStyle name="_33-06 MED-ORÇ 2-11 12 16" xfId="1663"/>
    <cellStyle name="_33-06 MED-ORÇ 2-11 12 16 2" xfId="4577"/>
    <cellStyle name="_33-06 MED-ORÇ 2-11 12 16 3" xfId="10253"/>
    <cellStyle name="_33-06 MED-ORÇ 2-11 12 16 4" xfId="13505"/>
    <cellStyle name="_33-06 MED-ORÇ 2-11 12 16 5" xfId="16757"/>
    <cellStyle name="_33-06 MED-ORÇ 2-11 12 16 6" xfId="20008"/>
    <cellStyle name="_33-06 MED-ORÇ 2-11 12 16 7" xfId="23247"/>
    <cellStyle name="_33-06 MED-ORÇ 2-11 12 17" xfId="1664"/>
    <cellStyle name="_33-06 MED-ORÇ 2-11 12 17 2" xfId="4578"/>
    <cellStyle name="_33-06 MED-ORÇ 2-11 12 17 3" xfId="10254"/>
    <cellStyle name="_33-06 MED-ORÇ 2-11 12 17 4" xfId="13506"/>
    <cellStyle name="_33-06 MED-ORÇ 2-11 12 17 5" xfId="16758"/>
    <cellStyle name="_33-06 MED-ORÇ 2-11 12 17 6" xfId="20009"/>
    <cellStyle name="_33-06 MED-ORÇ 2-11 12 17 7" xfId="23248"/>
    <cellStyle name="_33-06 MED-ORÇ 2-11 12 18" xfId="1665"/>
    <cellStyle name="_33-06 MED-ORÇ 2-11 12 18 2" xfId="4579"/>
    <cellStyle name="_33-06 MED-ORÇ 2-11 12 18 3" xfId="10255"/>
    <cellStyle name="_33-06 MED-ORÇ 2-11 12 18 4" xfId="13507"/>
    <cellStyle name="_33-06 MED-ORÇ 2-11 12 18 5" xfId="16759"/>
    <cellStyle name="_33-06 MED-ORÇ 2-11 12 18 6" xfId="20010"/>
    <cellStyle name="_33-06 MED-ORÇ 2-11 12 18 7" xfId="23249"/>
    <cellStyle name="_33-06 MED-ORÇ 2-11 12 19" xfId="1666"/>
    <cellStyle name="_33-06 MED-ORÇ 2-11 12 19 2" xfId="4580"/>
    <cellStyle name="_33-06 MED-ORÇ 2-11 12 19 3" xfId="10256"/>
    <cellStyle name="_33-06 MED-ORÇ 2-11 12 19 4" xfId="13508"/>
    <cellStyle name="_33-06 MED-ORÇ 2-11 12 19 5" xfId="16760"/>
    <cellStyle name="_33-06 MED-ORÇ 2-11 12 19 6" xfId="20011"/>
    <cellStyle name="_33-06 MED-ORÇ 2-11 12 19 7" xfId="23250"/>
    <cellStyle name="_33-06 MED-ORÇ 2-11 12 2" xfId="1667"/>
    <cellStyle name="_33-06 MED-ORÇ 2-11 12 2 2" xfId="4581"/>
    <cellStyle name="_33-06 MED-ORÇ 2-11 12 2 3" xfId="10257"/>
    <cellStyle name="_33-06 MED-ORÇ 2-11 12 2 4" xfId="13509"/>
    <cellStyle name="_33-06 MED-ORÇ 2-11 12 2 5" xfId="16761"/>
    <cellStyle name="_33-06 MED-ORÇ 2-11 12 2 6" xfId="20012"/>
    <cellStyle name="_33-06 MED-ORÇ 2-11 12 2 7" xfId="23251"/>
    <cellStyle name="_33-06 MED-ORÇ 2-11 12 20" xfId="1668"/>
    <cellStyle name="_33-06 MED-ORÇ 2-11 12 20 2" xfId="4582"/>
    <cellStyle name="_33-06 MED-ORÇ 2-11 12 20 3" xfId="10258"/>
    <cellStyle name="_33-06 MED-ORÇ 2-11 12 20 4" xfId="13510"/>
    <cellStyle name="_33-06 MED-ORÇ 2-11 12 20 5" xfId="16762"/>
    <cellStyle name="_33-06 MED-ORÇ 2-11 12 20 6" xfId="20013"/>
    <cellStyle name="_33-06 MED-ORÇ 2-11 12 20 7" xfId="23252"/>
    <cellStyle name="_33-06 MED-ORÇ 2-11 12 21" xfId="1669"/>
    <cellStyle name="_33-06 MED-ORÇ 2-11 12 21 2" xfId="4583"/>
    <cellStyle name="_33-06 MED-ORÇ 2-11 12 21 3" xfId="10259"/>
    <cellStyle name="_33-06 MED-ORÇ 2-11 12 21 4" xfId="13511"/>
    <cellStyle name="_33-06 MED-ORÇ 2-11 12 21 5" xfId="16763"/>
    <cellStyle name="_33-06 MED-ORÇ 2-11 12 21 6" xfId="20014"/>
    <cellStyle name="_33-06 MED-ORÇ 2-11 12 21 7" xfId="23253"/>
    <cellStyle name="_33-06 MED-ORÇ 2-11 12 22" xfId="1670"/>
    <cellStyle name="_33-06 MED-ORÇ 2-11 12 22 2" xfId="4584"/>
    <cellStyle name="_33-06 MED-ORÇ 2-11 12 22 3" xfId="10260"/>
    <cellStyle name="_33-06 MED-ORÇ 2-11 12 22 4" xfId="13512"/>
    <cellStyle name="_33-06 MED-ORÇ 2-11 12 22 5" xfId="16764"/>
    <cellStyle name="_33-06 MED-ORÇ 2-11 12 22 6" xfId="20015"/>
    <cellStyle name="_33-06 MED-ORÇ 2-11 12 22 7" xfId="23254"/>
    <cellStyle name="_33-06 MED-ORÇ 2-11 12 23" xfId="1671"/>
    <cellStyle name="_33-06 MED-ORÇ 2-11 12 23 2" xfId="4585"/>
    <cellStyle name="_33-06 MED-ORÇ 2-11 12 23 3" xfId="10261"/>
    <cellStyle name="_33-06 MED-ORÇ 2-11 12 23 4" xfId="13513"/>
    <cellStyle name="_33-06 MED-ORÇ 2-11 12 23 5" xfId="16765"/>
    <cellStyle name="_33-06 MED-ORÇ 2-11 12 23 6" xfId="20016"/>
    <cellStyle name="_33-06 MED-ORÇ 2-11 12 23 7" xfId="23255"/>
    <cellStyle name="_33-06 MED-ORÇ 2-11 12 24" xfId="1672"/>
    <cellStyle name="_33-06 MED-ORÇ 2-11 12 24 2" xfId="4586"/>
    <cellStyle name="_33-06 MED-ORÇ 2-11 12 24 3" xfId="10262"/>
    <cellStyle name="_33-06 MED-ORÇ 2-11 12 24 4" xfId="13514"/>
    <cellStyle name="_33-06 MED-ORÇ 2-11 12 24 5" xfId="16766"/>
    <cellStyle name="_33-06 MED-ORÇ 2-11 12 24 6" xfId="20017"/>
    <cellStyle name="_33-06 MED-ORÇ 2-11 12 24 7" xfId="23256"/>
    <cellStyle name="_33-06 MED-ORÇ 2-11 12 25" xfId="3103"/>
    <cellStyle name="_33-06 MED-ORÇ 2-11 12 26" xfId="10246"/>
    <cellStyle name="_33-06 MED-ORÇ 2-11 12 27" xfId="13498"/>
    <cellStyle name="_33-06 MED-ORÇ 2-11 12 28" xfId="16750"/>
    <cellStyle name="_33-06 MED-ORÇ 2-11 12 29" xfId="20001"/>
    <cellStyle name="_33-06 MED-ORÇ 2-11 12 3" xfId="1673"/>
    <cellStyle name="_33-06 MED-ORÇ 2-11 12 3 2" xfId="4587"/>
    <cellStyle name="_33-06 MED-ORÇ 2-11 12 3 3" xfId="10263"/>
    <cellStyle name="_33-06 MED-ORÇ 2-11 12 3 4" xfId="13515"/>
    <cellStyle name="_33-06 MED-ORÇ 2-11 12 3 5" xfId="16767"/>
    <cellStyle name="_33-06 MED-ORÇ 2-11 12 3 6" xfId="20018"/>
    <cellStyle name="_33-06 MED-ORÇ 2-11 12 3 7" xfId="23257"/>
    <cellStyle name="_33-06 MED-ORÇ 2-11 12 30" xfId="23240"/>
    <cellStyle name="_33-06 MED-ORÇ 2-11 12 4" xfId="1674"/>
    <cellStyle name="_33-06 MED-ORÇ 2-11 12 4 2" xfId="4588"/>
    <cellStyle name="_33-06 MED-ORÇ 2-11 12 4 3" xfId="10264"/>
    <cellStyle name="_33-06 MED-ORÇ 2-11 12 4 4" xfId="13516"/>
    <cellStyle name="_33-06 MED-ORÇ 2-11 12 4 5" xfId="16768"/>
    <cellStyle name="_33-06 MED-ORÇ 2-11 12 4 6" xfId="20019"/>
    <cellStyle name="_33-06 MED-ORÇ 2-11 12 4 7" xfId="23258"/>
    <cellStyle name="_33-06 MED-ORÇ 2-11 12 5" xfId="1675"/>
    <cellStyle name="_33-06 MED-ORÇ 2-11 12 5 2" xfId="4589"/>
    <cellStyle name="_33-06 MED-ORÇ 2-11 12 5 3" xfId="10265"/>
    <cellStyle name="_33-06 MED-ORÇ 2-11 12 5 4" xfId="13517"/>
    <cellStyle name="_33-06 MED-ORÇ 2-11 12 5 5" xfId="16769"/>
    <cellStyle name="_33-06 MED-ORÇ 2-11 12 5 6" xfId="20020"/>
    <cellStyle name="_33-06 MED-ORÇ 2-11 12 5 7" xfId="23259"/>
    <cellStyle name="_33-06 MED-ORÇ 2-11 12 6" xfId="1676"/>
    <cellStyle name="_33-06 MED-ORÇ 2-11 12 6 2" xfId="4590"/>
    <cellStyle name="_33-06 MED-ORÇ 2-11 12 6 3" xfId="10266"/>
    <cellStyle name="_33-06 MED-ORÇ 2-11 12 6 4" xfId="13518"/>
    <cellStyle name="_33-06 MED-ORÇ 2-11 12 6 5" xfId="16770"/>
    <cellStyle name="_33-06 MED-ORÇ 2-11 12 6 6" xfId="20021"/>
    <cellStyle name="_33-06 MED-ORÇ 2-11 12 6 7" xfId="23260"/>
    <cellStyle name="_33-06 MED-ORÇ 2-11 12 7" xfId="1677"/>
    <cellStyle name="_33-06 MED-ORÇ 2-11 12 7 2" xfId="4591"/>
    <cellStyle name="_33-06 MED-ORÇ 2-11 12 7 3" xfId="10267"/>
    <cellStyle name="_33-06 MED-ORÇ 2-11 12 7 4" xfId="13519"/>
    <cellStyle name="_33-06 MED-ORÇ 2-11 12 7 5" xfId="16771"/>
    <cellStyle name="_33-06 MED-ORÇ 2-11 12 7 6" xfId="20022"/>
    <cellStyle name="_33-06 MED-ORÇ 2-11 12 7 7" xfId="23261"/>
    <cellStyle name="_33-06 MED-ORÇ 2-11 12 8" xfId="1678"/>
    <cellStyle name="_33-06 MED-ORÇ 2-11 12 8 2" xfId="4592"/>
    <cellStyle name="_33-06 MED-ORÇ 2-11 12 8 3" xfId="10268"/>
    <cellStyle name="_33-06 MED-ORÇ 2-11 12 8 4" xfId="13520"/>
    <cellStyle name="_33-06 MED-ORÇ 2-11 12 8 5" xfId="16772"/>
    <cellStyle name="_33-06 MED-ORÇ 2-11 12 8 6" xfId="20023"/>
    <cellStyle name="_33-06 MED-ORÇ 2-11 12 8 7" xfId="23262"/>
    <cellStyle name="_33-06 MED-ORÇ 2-11 12 9" xfId="1679"/>
    <cellStyle name="_33-06 MED-ORÇ 2-11 12 9 2" xfId="4593"/>
    <cellStyle name="_33-06 MED-ORÇ 2-11 12 9 3" xfId="10269"/>
    <cellStyle name="_33-06 MED-ORÇ 2-11 12 9 4" xfId="13521"/>
    <cellStyle name="_33-06 MED-ORÇ 2-11 12 9 5" xfId="16773"/>
    <cellStyle name="_33-06 MED-ORÇ 2-11 12 9 6" xfId="20024"/>
    <cellStyle name="_33-06 MED-ORÇ 2-11 12 9 7" xfId="23263"/>
    <cellStyle name="_33-06 MED-ORÇ 2-11 12_16-09_PE_V2_ARQ_M-O_28-01-11" xfId="6342"/>
    <cellStyle name="_33-06 MED-ORÇ 2-11 12_ARTICULADO" xfId="6096"/>
    <cellStyle name="_33-06 MED-ORÇ 2-11 12_ARTICULADO 2" xfId="10270"/>
    <cellStyle name="_33-06 MED-ORÇ 2-11 12_ARTICULADO 3" xfId="13522"/>
    <cellStyle name="_33-06 MED-ORÇ 2-11 12_ARTICULADO 4" xfId="16774"/>
    <cellStyle name="_33-06 MED-ORÇ 2-11 12_ARTICULADO 5" xfId="20025"/>
    <cellStyle name="_33-06 MED-ORÇ 2-11 12_ARTICULADO 6" xfId="23264"/>
    <cellStyle name="_33-06 MED-ORÇ 2-11 13" xfId="137"/>
    <cellStyle name="_33-06 MED-ORÇ 2-11 13 10" xfId="1680"/>
    <cellStyle name="_33-06 MED-ORÇ 2-11 13 10 2" xfId="4594"/>
    <cellStyle name="_33-06 MED-ORÇ 2-11 13 10 3" xfId="10272"/>
    <cellStyle name="_33-06 MED-ORÇ 2-11 13 10 4" xfId="13524"/>
    <cellStyle name="_33-06 MED-ORÇ 2-11 13 10 5" xfId="16776"/>
    <cellStyle name="_33-06 MED-ORÇ 2-11 13 10 6" xfId="20027"/>
    <cellStyle name="_33-06 MED-ORÇ 2-11 13 10 7" xfId="23266"/>
    <cellStyle name="_33-06 MED-ORÇ 2-11 13 11" xfId="1681"/>
    <cellStyle name="_33-06 MED-ORÇ 2-11 13 11 2" xfId="4595"/>
    <cellStyle name="_33-06 MED-ORÇ 2-11 13 11 3" xfId="10273"/>
    <cellStyle name="_33-06 MED-ORÇ 2-11 13 11 4" xfId="13525"/>
    <cellStyle name="_33-06 MED-ORÇ 2-11 13 11 5" xfId="16777"/>
    <cellStyle name="_33-06 MED-ORÇ 2-11 13 11 6" xfId="20028"/>
    <cellStyle name="_33-06 MED-ORÇ 2-11 13 11 7" xfId="23267"/>
    <cellStyle name="_33-06 MED-ORÇ 2-11 13 12" xfId="1682"/>
    <cellStyle name="_33-06 MED-ORÇ 2-11 13 12 2" xfId="4596"/>
    <cellStyle name="_33-06 MED-ORÇ 2-11 13 12 3" xfId="10274"/>
    <cellStyle name="_33-06 MED-ORÇ 2-11 13 12 4" xfId="13526"/>
    <cellStyle name="_33-06 MED-ORÇ 2-11 13 12 5" xfId="16778"/>
    <cellStyle name="_33-06 MED-ORÇ 2-11 13 12 6" xfId="20029"/>
    <cellStyle name="_33-06 MED-ORÇ 2-11 13 12 7" xfId="23268"/>
    <cellStyle name="_33-06 MED-ORÇ 2-11 13 13" xfId="1683"/>
    <cellStyle name="_33-06 MED-ORÇ 2-11 13 13 2" xfId="4597"/>
    <cellStyle name="_33-06 MED-ORÇ 2-11 13 13 3" xfId="10275"/>
    <cellStyle name="_33-06 MED-ORÇ 2-11 13 13 4" xfId="13527"/>
    <cellStyle name="_33-06 MED-ORÇ 2-11 13 13 5" xfId="16779"/>
    <cellStyle name="_33-06 MED-ORÇ 2-11 13 13 6" xfId="20030"/>
    <cellStyle name="_33-06 MED-ORÇ 2-11 13 13 7" xfId="23269"/>
    <cellStyle name="_33-06 MED-ORÇ 2-11 13 14" xfId="1684"/>
    <cellStyle name="_33-06 MED-ORÇ 2-11 13 14 2" xfId="4598"/>
    <cellStyle name="_33-06 MED-ORÇ 2-11 13 14 3" xfId="10276"/>
    <cellStyle name="_33-06 MED-ORÇ 2-11 13 14 4" xfId="13528"/>
    <cellStyle name="_33-06 MED-ORÇ 2-11 13 14 5" xfId="16780"/>
    <cellStyle name="_33-06 MED-ORÇ 2-11 13 14 6" xfId="20031"/>
    <cellStyle name="_33-06 MED-ORÇ 2-11 13 14 7" xfId="23270"/>
    <cellStyle name="_33-06 MED-ORÇ 2-11 13 15" xfId="1685"/>
    <cellStyle name="_33-06 MED-ORÇ 2-11 13 15 2" xfId="4599"/>
    <cellStyle name="_33-06 MED-ORÇ 2-11 13 15 3" xfId="10277"/>
    <cellStyle name="_33-06 MED-ORÇ 2-11 13 15 4" xfId="13529"/>
    <cellStyle name="_33-06 MED-ORÇ 2-11 13 15 5" xfId="16781"/>
    <cellStyle name="_33-06 MED-ORÇ 2-11 13 15 6" xfId="20032"/>
    <cellStyle name="_33-06 MED-ORÇ 2-11 13 15 7" xfId="23271"/>
    <cellStyle name="_33-06 MED-ORÇ 2-11 13 16" xfId="1686"/>
    <cellStyle name="_33-06 MED-ORÇ 2-11 13 16 2" xfId="4600"/>
    <cellStyle name="_33-06 MED-ORÇ 2-11 13 16 3" xfId="10278"/>
    <cellStyle name="_33-06 MED-ORÇ 2-11 13 16 4" xfId="13530"/>
    <cellStyle name="_33-06 MED-ORÇ 2-11 13 16 5" xfId="16782"/>
    <cellStyle name="_33-06 MED-ORÇ 2-11 13 16 6" xfId="20033"/>
    <cellStyle name="_33-06 MED-ORÇ 2-11 13 16 7" xfId="23272"/>
    <cellStyle name="_33-06 MED-ORÇ 2-11 13 17" xfId="1687"/>
    <cellStyle name="_33-06 MED-ORÇ 2-11 13 17 2" xfId="4601"/>
    <cellStyle name="_33-06 MED-ORÇ 2-11 13 17 3" xfId="10279"/>
    <cellStyle name="_33-06 MED-ORÇ 2-11 13 17 4" xfId="13531"/>
    <cellStyle name="_33-06 MED-ORÇ 2-11 13 17 5" xfId="16783"/>
    <cellStyle name="_33-06 MED-ORÇ 2-11 13 17 6" xfId="20034"/>
    <cellStyle name="_33-06 MED-ORÇ 2-11 13 17 7" xfId="23273"/>
    <cellStyle name="_33-06 MED-ORÇ 2-11 13 18" xfId="1688"/>
    <cellStyle name="_33-06 MED-ORÇ 2-11 13 18 2" xfId="4602"/>
    <cellStyle name="_33-06 MED-ORÇ 2-11 13 18 3" xfId="10280"/>
    <cellStyle name="_33-06 MED-ORÇ 2-11 13 18 4" xfId="13532"/>
    <cellStyle name="_33-06 MED-ORÇ 2-11 13 18 5" xfId="16784"/>
    <cellStyle name="_33-06 MED-ORÇ 2-11 13 18 6" xfId="20035"/>
    <cellStyle name="_33-06 MED-ORÇ 2-11 13 18 7" xfId="23274"/>
    <cellStyle name="_33-06 MED-ORÇ 2-11 13 19" xfId="1689"/>
    <cellStyle name="_33-06 MED-ORÇ 2-11 13 19 2" xfId="4603"/>
    <cellStyle name="_33-06 MED-ORÇ 2-11 13 19 3" xfId="10281"/>
    <cellStyle name="_33-06 MED-ORÇ 2-11 13 19 4" xfId="13533"/>
    <cellStyle name="_33-06 MED-ORÇ 2-11 13 19 5" xfId="16785"/>
    <cellStyle name="_33-06 MED-ORÇ 2-11 13 19 6" xfId="20036"/>
    <cellStyle name="_33-06 MED-ORÇ 2-11 13 19 7" xfId="23275"/>
    <cellStyle name="_33-06 MED-ORÇ 2-11 13 2" xfId="1690"/>
    <cellStyle name="_33-06 MED-ORÇ 2-11 13 2 2" xfId="4604"/>
    <cellStyle name="_33-06 MED-ORÇ 2-11 13 2 3" xfId="10282"/>
    <cellStyle name="_33-06 MED-ORÇ 2-11 13 2 4" xfId="13534"/>
    <cellStyle name="_33-06 MED-ORÇ 2-11 13 2 5" xfId="16786"/>
    <cellStyle name="_33-06 MED-ORÇ 2-11 13 2 6" xfId="20037"/>
    <cellStyle name="_33-06 MED-ORÇ 2-11 13 2 7" xfId="23276"/>
    <cellStyle name="_33-06 MED-ORÇ 2-11 13 20" xfId="1691"/>
    <cellStyle name="_33-06 MED-ORÇ 2-11 13 20 2" xfId="4605"/>
    <cellStyle name="_33-06 MED-ORÇ 2-11 13 20 3" xfId="10283"/>
    <cellStyle name="_33-06 MED-ORÇ 2-11 13 20 4" xfId="13535"/>
    <cellStyle name="_33-06 MED-ORÇ 2-11 13 20 5" xfId="16787"/>
    <cellStyle name="_33-06 MED-ORÇ 2-11 13 20 6" xfId="20038"/>
    <cellStyle name="_33-06 MED-ORÇ 2-11 13 20 7" xfId="23277"/>
    <cellStyle name="_33-06 MED-ORÇ 2-11 13 21" xfId="1692"/>
    <cellStyle name="_33-06 MED-ORÇ 2-11 13 21 2" xfId="4606"/>
    <cellStyle name="_33-06 MED-ORÇ 2-11 13 21 3" xfId="10284"/>
    <cellStyle name="_33-06 MED-ORÇ 2-11 13 21 4" xfId="13536"/>
    <cellStyle name="_33-06 MED-ORÇ 2-11 13 21 5" xfId="16788"/>
    <cellStyle name="_33-06 MED-ORÇ 2-11 13 21 6" xfId="20039"/>
    <cellStyle name="_33-06 MED-ORÇ 2-11 13 21 7" xfId="23278"/>
    <cellStyle name="_33-06 MED-ORÇ 2-11 13 22" xfId="1693"/>
    <cellStyle name="_33-06 MED-ORÇ 2-11 13 22 2" xfId="4607"/>
    <cellStyle name="_33-06 MED-ORÇ 2-11 13 22 3" xfId="10285"/>
    <cellStyle name="_33-06 MED-ORÇ 2-11 13 22 4" xfId="13537"/>
    <cellStyle name="_33-06 MED-ORÇ 2-11 13 22 5" xfId="16789"/>
    <cellStyle name="_33-06 MED-ORÇ 2-11 13 22 6" xfId="20040"/>
    <cellStyle name="_33-06 MED-ORÇ 2-11 13 22 7" xfId="23279"/>
    <cellStyle name="_33-06 MED-ORÇ 2-11 13 23" xfId="1694"/>
    <cellStyle name="_33-06 MED-ORÇ 2-11 13 23 2" xfId="4608"/>
    <cellStyle name="_33-06 MED-ORÇ 2-11 13 23 3" xfId="10286"/>
    <cellStyle name="_33-06 MED-ORÇ 2-11 13 23 4" xfId="13538"/>
    <cellStyle name="_33-06 MED-ORÇ 2-11 13 23 5" xfId="16790"/>
    <cellStyle name="_33-06 MED-ORÇ 2-11 13 23 6" xfId="20041"/>
    <cellStyle name="_33-06 MED-ORÇ 2-11 13 23 7" xfId="23280"/>
    <cellStyle name="_33-06 MED-ORÇ 2-11 13 24" xfId="1695"/>
    <cellStyle name="_33-06 MED-ORÇ 2-11 13 24 2" xfId="4609"/>
    <cellStyle name="_33-06 MED-ORÇ 2-11 13 24 3" xfId="10287"/>
    <cellStyle name="_33-06 MED-ORÇ 2-11 13 24 4" xfId="13539"/>
    <cellStyle name="_33-06 MED-ORÇ 2-11 13 24 5" xfId="16791"/>
    <cellStyle name="_33-06 MED-ORÇ 2-11 13 24 6" xfId="20042"/>
    <cellStyle name="_33-06 MED-ORÇ 2-11 13 24 7" xfId="23281"/>
    <cellStyle name="_33-06 MED-ORÇ 2-11 13 25" xfId="3104"/>
    <cellStyle name="_33-06 MED-ORÇ 2-11 13 26" xfId="10271"/>
    <cellStyle name="_33-06 MED-ORÇ 2-11 13 27" xfId="13523"/>
    <cellStyle name="_33-06 MED-ORÇ 2-11 13 28" xfId="16775"/>
    <cellStyle name="_33-06 MED-ORÇ 2-11 13 29" xfId="20026"/>
    <cellStyle name="_33-06 MED-ORÇ 2-11 13 3" xfId="1696"/>
    <cellStyle name="_33-06 MED-ORÇ 2-11 13 3 2" xfId="4610"/>
    <cellStyle name="_33-06 MED-ORÇ 2-11 13 3 3" xfId="10288"/>
    <cellStyle name="_33-06 MED-ORÇ 2-11 13 3 4" xfId="13540"/>
    <cellStyle name="_33-06 MED-ORÇ 2-11 13 3 5" xfId="16792"/>
    <cellStyle name="_33-06 MED-ORÇ 2-11 13 3 6" xfId="20043"/>
    <cellStyle name="_33-06 MED-ORÇ 2-11 13 3 7" xfId="23282"/>
    <cellStyle name="_33-06 MED-ORÇ 2-11 13 30" xfId="23265"/>
    <cellStyle name="_33-06 MED-ORÇ 2-11 13 4" xfId="1697"/>
    <cellStyle name="_33-06 MED-ORÇ 2-11 13 4 2" xfId="4611"/>
    <cellStyle name="_33-06 MED-ORÇ 2-11 13 4 3" xfId="10289"/>
    <cellStyle name="_33-06 MED-ORÇ 2-11 13 4 4" xfId="13541"/>
    <cellStyle name="_33-06 MED-ORÇ 2-11 13 4 5" xfId="16793"/>
    <cellStyle name="_33-06 MED-ORÇ 2-11 13 4 6" xfId="20044"/>
    <cellStyle name="_33-06 MED-ORÇ 2-11 13 4 7" xfId="23283"/>
    <cellStyle name="_33-06 MED-ORÇ 2-11 13 5" xfId="1698"/>
    <cellStyle name="_33-06 MED-ORÇ 2-11 13 5 2" xfId="4612"/>
    <cellStyle name="_33-06 MED-ORÇ 2-11 13 5 3" xfId="10290"/>
    <cellStyle name="_33-06 MED-ORÇ 2-11 13 5 4" xfId="13542"/>
    <cellStyle name="_33-06 MED-ORÇ 2-11 13 5 5" xfId="16794"/>
    <cellStyle name="_33-06 MED-ORÇ 2-11 13 5 6" xfId="20045"/>
    <cellStyle name="_33-06 MED-ORÇ 2-11 13 5 7" xfId="23284"/>
    <cellStyle name="_33-06 MED-ORÇ 2-11 13 6" xfId="1699"/>
    <cellStyle name="_33-06 MED-ORÇ 2-11 13 6 2" xfId="4613"/>
    <cellStyle name="_33-06 MED-ORÇ 2-11 13 6 3" xfId="10291"/>
    <cellStyle name="_33-06 MED-ORÇ 2-11 13 6 4" xfId="13543"/>
    <cellStyle name="_33-06 MED-ORÇ 2-11 13 6 5" xfId="16795"/>
    <cellStyle name="_33-06 MED-ORÇ 2-11 13 6 6" xfId="20046"/>
    <cellStyle name="_33-06 MED-ORÇ 2-11 13 6 7" xfId="23285"/>
    <cellStyle name="_33-06 MED-ORÇ 2-11 13 7" xfId="1700"/>
    <cellStyle name="_33-06 MED-ORÇ 2-11 13 7 2" xfId="4614"/>
    <cellStyle name="_33-06 MED-ORÇ 2-11 13 7 3" xfId="10292"/>
    <cellStyle name="_33-06 MED-ORÇ 2-11 13 7 4" xfId="13544"/>
    <cellStyle name="_33-06 MED-ORÇ 2-11 13 7 5" xfId="16796"/>
    <cellStyle name="_33-06 MED-ORÇ 2-11 13 7 6" xfId="20047"/>
    <cellStyle name="_33-06 MED-ORÇ 2-11 13 7 7" xfId="23286"/>
    <cellStyle name="_33-06 MED-ORÇ 2-11 13 8" xfId="1701"/>
    <cellStyle name="_33-06 MED-ORÇ 2-11 13 8 2" xfId="4615"/>
    <cellStyle name="_33-06 MED-ORÇ 2-11 13 8 3" xfId="10293"/>
    <cellStyle name="_33-06 MED-ORÇ 2-11 13 8 4" xfId="13545"/>
    <cellStyle name="_33-06 MED-ORÇ 2-11 13 8 5" xfId="16797"/>
    <cellStyle name="_33-06 MED-ORÇ 2-11 13 8 6" xfId="20048"/>
    <cellStyle name="_33-06 MED-ORÇ 2-11 13 8 7" xfId="23287"/>
    <cellStyle name="_33-06 MED-ORÇ 2-11 13 9" xfId="1702"/>
    <cellStyle name="_33-06 MED-ORÇ 2-11 13 9 2" xfId="4616"/>
    <cellStyle name="_33-06 MED-ORÇ 2-11 13 9 3" xfId="10294"/>
    <cellStyle name="_33-06 MED-ORÇ 2-11 13 9 4" xfId="13546"/>
    <cellStyle name="_33-06 MED-ORÇ 2-11 13 9 5" xfId="16798"/>
    <cellStyle name="_33-06 MED-ORÇ 2-11 13 9 6" xfId="20049"/>
    <cellStyle name="_33-06 MED-ORÇ 2-11 13 9 7" xfId="23288"/>
    <cellStyle name="_33-06 MED-ORÇ 2-11 13_16-09_PE_V2_ARQ_M-O_28-01-11" xfId="6343"/>
    <cellStyle name="_33-06 MED-ORÇ 2-11 13_ARTICULADO" xfId="6097"/>
    <cellStyle name="_33-06 MED-ORÇ 2-11 13_ARTICULADO 2" xfId="10295"/>
    <cellStyle name="_33-06 MED-ORÇ 2-11 13_ARTICULADO 3" xfId="13547"/>
    <cellStyle name="_33-06 MED-ORÇ 2-11 13_ARTICULADO 4" xfId="16799"/>
    <cellStyle name="_33-06 MED-ORÇ 2-11 13_ARTICULADO 5" xfId="20050"/>
    <cellStyle name="_33-06 MED-ORÇ 2-11 13_ARTICULADO 6" xfId="23289"/>
    <cellStyle name="_33-06 MED-ORÇ 2-11 14" xfId="138"/>
    <cellStyle name="_33-06 MED-ORÇ 2-11 14 2" xfId="3105"/>
    <cellStyle name="_33-06 MED-ORÇ 2-11 14 3" xfId="10296"/>
    <cellStyle name="_33-06 MED-ORÇ 2-11 14 4" xfId="13548"/>
    <cellStyle name="_33-06 MED-ORÇ 2-11 14 5" xfId="16800"/>
    <cellStyle name="_33-06 MED-ORÇ 2-11 14 6" xfId="20051"/>
    <cellStyle name="_33-06 MED-ORÇ 2-11 14 7" xfId="23290"/>
    <cellStyle name="_33-06 MED-ORÇ 2-11 14_16-09_PE_V2_ARQ_M-O_28-01-11" xfId="6344"/>
    <cellStyle name="_33-06 MED-ORÇ 2-11 14_ARTICULADO" xfId="6098"/>
    <cellStyle name="_33-06 MED-ORÇ 2-11 14_ARTICULADO 2" xfId="10297"/>
    <cellStyle name="_33-06 MED-ORÇ 2-11 14_ARTICULADO 3" xfId="13549"/>
    <cellStyle name="_33-06 MED-ORÇ 2-11 14_ARTICULADO 4" xfId="16801"/>
    <cellStyle name="_33-06 MED-ORÇ 2-11 14_ARTICULADO 5" xfId="20052"/>
    <cellStyle name="_33-06 MED-ORÇ 2-11 14_ARTICULADO 6" xfId="23291"/>
    <cellStyle name="_33-06 MED-ORÇ 2-11 15" xfId="139"/>
    <cellStyle name="_33-06 MED-ORÇ 2-11 15 2" xfId="3106"/>
    <cellStyle name="_33-06 MED-ORÇ 2-11 15 3" xfId="10298"/>
    <cellStyle name="_33-06 MED-ORÇ 2-11 15 4" xfId="13550"/>
    <cellStyle name="_33-06 MED-ORÇ 2-11 15 5" xfId="16802"/>
    <cellStyle name="_33-06 MED-ORÇ 2-11 15 6" xfId="20053"/>
    <cellStyle name="_33-06 MED-ORÇ 2-11 15 7" xfId="23292"/>
    <cellStyle name="_33-06 MED-ORÇ 2-11 15_16-09_PE_V2_ARQ_M-O_28-01-11" xfId="6345"/>
    <cellStyle name="_33-06 MED-ORÇ 2-11 15_ARTICULADO" xfId="6099"/>
    <cellStyle name="_33-06 MED-ORÇ 2-11 15_ARTICULADO 2" xfId="10299"/>
    <cellStyle name="_33-06 MED-ORÇ 2-11 15_ARTICULADO 3" xfId="13551"/>
    <cellStyle name="_33-06 MED-ORÇ 2-11 15_ARTICULADO 4" xfId="16803"/>
    <cellStyle name="_33-06 MED-ORÇ 2-11 15_ARTICULADO 5" xfId="20054"/>
    <cellStyle name="_33-06 MED-ORÇ 2-11 15_ARTICULADO 6" xfId="23293"/>
    <cellStyle name="_33-06 MED-ORÇ 2-11 16" xfId="140"/>
    <cellStyle name="_33-06 MED-ORÇ 2-11 16 2" xfId="3107"/>
    <cellStyle name="_33-06 MED-ORÇ 2-11 16 3" xfId="10300"/>
    <cellStyle name="_33-06 MED-ORÇ 2-11 16 4" xfId="13552"/>
    <cellStyle name="_33-06 MED-ORÇ 2-11 16 5" xfId="16804"/>
    <cellStyle name="_33-06 MED-ORÇ 2-11 16 6" xfId="20055"/>
    <cellStyle name="_33-06 MED-ORÇ 2-11 16 7" xfId="23294"/>
    <cellStyle name="_33-06 MED-ORÇ 2-11 16_ARTICULADO" xfId="6100"/>
    <cellStyle name="_33-06 MED-ORÇ 2-11 16_ARTICULADO 2" xfId="10301"/>
    <cellStyle name="_33-06 MED-ORÇ 2-11 16_ARTICULADO 3" xfId="13553"/>
    <cellStyle name="_33-06 MED-ORÇ 2-11 16_ARTICULADO 4" xfId="16805"/>
    <cellStyle name="_33-06 MED-ORÇ 2-11 16_ARTICULADO 5" xfId="20056"/>
    <cellStyle name="_33-06 MED-ORÇ 2-11 16_ARTICULADO 6" xfId="23295"/>
    <cellStyle name="_33-06 MED-ORÇ 2-11 17" xfId="141"/>
    <cellStyle name="_33-06 MED-ORÇ 2-11 17 2" xfId="3108"/>
    <cellStyle name="_33-06 MED-ORÇ 2-11 17 3" xfId="10302"/>
    <cellStyle name="_33-06 MED-ORÇ 2-11 17 4" xfId="13554"/>
    <cellStyle name="_33-06 MED-ORÇ 2-11 17 5" xfId="16806"/>
    <cellStyle name="_33-06 MED-ORÇ 2-11 17 6" xfId="20057"/>
    <cellStyle name="_33-06 MED-ORÇ 2-11 17 7" xfId="23296"/>
    <cellStyle name="_33-06 MED-ORÇ 2-11 17_ARTICULADO" xfId="6101"/>
    <cellStyle name="_33-06 MED-ORÇ 2-11 17_ARTICULADO 2" xfId="10303"/>
    <cellStyle name="_33-06 MED-ORÇ 2-11 17_ARTICULADO 3" xfId="13555"/>
    <cellStyle name="_33-06 MED-ORÇ 2-11 17_ARTICULADO 4" xfId="16807"/>
    <cellStyle name="_33-06 MED-ORÇ 2-11 17_ARTICULADO 5" xfId="20058"/>
    <cellStyle name="_33-06 MED-ORÇ 2-11 17_ARTICULADO 6" xfId="23297"/>
    <cellStyle name="_33-06 MED-ORÇ 2-11 18" xfId="142"/>
    <cellStyle name="_33-06 MED-ORÇ 2-11 18 2" xfId="3109"/>
    <cellStyle name="_33-06 MED-ORÇ 2-11 18 3" xfId="10304"/>
    <cellStyle name="_33-06 MED-ORÇ 2-11 18 4" xfId="13556"/>
    <cellStyle name="_33-06 MED-ORÇ 2-11 18 5" xfId="16808"/>
    <cellStyle name="_33-06 MED-ORÇ 2-11 18 6" xfId="20059"/>
    <cellStyle name="_33-06 MED-ORÇ 2-11 18 7" xfId="23298"/>
    <cellStyle name="_33-06 MED-ORÇ 2-11 18_ARTICULADO" xfId="6102"/>
    <cellStyle name="_33-06 MED-ORÇ 2-11 18_ARTICULADO 2" xfId="10305"/>
    <cellStyle name="_33-06 MED-ORÇ 2-11 18_ARTICULADO 3" xfId="13557"/>
    <cellStyle name="_33-06 MED-ORÇ 2-11 18_ARTICULADO 4" xfId="16809"/>
    <cellStyle name="_33-06 MED-ORÇ 2-11 18_ARTICULADO 5" xfId="20060"/>
    <cellStyle name="_33-06 MED-ORÇ 2-11 18_ARTICULADO 6" xfId="23299"/>
    <cellStyle name="_33-06 MED-ORÇ 2-11 19" xfId="143"/>
    <cellStyle name="_33-06 MED-ORÇ 2-11 19 2" xfId="3110"/>
    <cellStyle name="_33-06 MED-ORÇ 2-11 19 3" xfId="10306"/>
    <cellStyle name="_33-06 MED-ORÇ 2-11 19 4" xfId="13558"/>
    <cellStyle name="_33-06 MED-ORÇ 2-11 19 5" xfId="16810"/>
    <cellStyle name="_33-06 MED-ORÇ 2-11 19 6" xfId="20061"/>
    <cellStyle name="_33-06 MED-ORÇ 2-11 19 7" xfId="23300"/>
    <cellStyle name="_33-06 MED-ORÇ 2-11 19_ARTICULADO" xfId="6103"/>
    <cellStyle name="_33-06 MED-ORÇ 2-11 19_ARTICULADO 2" xfId="10307"/>
    <cellStyle name="_33-06 MED-ORÇ 2-11 19_ARTICULADO 3" xfId="13559"/>
    <cellStyle name="_33-06 MED-ORÇ 2-11 19_ARTICULADO 4" xfId="16811"/>
    <cellStyle name="_33-06 MED-ORÇ 2-11 19_ARTICULADO 5" xfId="20062"/>
    <cellStyle name="_33-06 MED-ORÇ 2-11 19_ARTICULADO 6" xfId="23301"/>
    <cellStyle name="_33-06 MED-ORÇ 2-11 2" xfId="144"/>
    <cellStyle name="_33-06 MED-ORÇ 2-11 2 10" xfId="1703"/>
    <cellStyle name="_33-06 MED-ORÇ 2-11 2 10 2" xfId="4617"/>
    <cellStyle name="_33-06 MED-ORÇ 2-11 2 10 3" xfId="10309"/>
    <cellStyle name="_33-06 MED-ORÇ 2-11 2 10 4" xfId="13561"/>
    <cellStyle name="_33-06 MED-ORÇ 2-11 2 10 5" xfId="16813"/>
    <cellStyle name="_33-06 MED-ORÇ 2-11 2 10 6" xfId="20064"/>
    <cellStyle name="_33-06 MED-ORÇ 2-11 2 10 7" xfId="23303"/>
    <cellStyle name="_33-06 MED-ORÇ 2-11 2 11" xfId="1704"/>
    <cellStyle name="_33-06 MED-ORÇ 2-11 2 11 2" xfId="4618"/>
    <cellStyle name="_33-06 MED-ORÇ 2-11 2 11 3" xfId="10310"/>
    <cellStyle name="_33-06 MED-ORÇ 2-11 2 11 4" xfId="13562"/>
    <cellStyle name="_33-06 MED-ORÇ 2-11 2 11 5" xfId="16814"/>
    <cellStyle name="_33-06 MED-ORÇ 2-11 2 11 6" xfId="20065"/>
    <cellStyle name="_33-06 MED-ORÇ 2-11 2 11 7" xfId="23304"/>
    <cellStyle name="_33-06 MED-ORÇ 2-11 2 12" xfId="1705"/>
    <cellStyle name="_33-06 MED-ORÇ 2-11 2 12 2" xfId="4619"/>
    <cellStyle name="_33-06 MED-ORÇ 2-11 2 12 3" xfId="10311"/>
    <cellStyle name="_33-06 MED-ORÇ 2-11 2 12 4" xfId="13563"/>
    <cellStyle name="_33-06 MED-ORÇ 2-11 2 12 5" xfId="16815"/>
    <cellStyle name="_33-06 MED-ORÇ 2-11 2 12 6" xfId="20066"/>
    <cellStyle name="_33-06 MED-ORÇ 2-11 2 12 7" xfId="23305"/>
    <cellStyle name="_33-06 MED-ORÇ 2-11 2 13" xfId="1706"/>
    <cellStyle name="_33-06 MED-ORÇ 2-11 2 13 2" xfId="4620"/>
    <cellStyle name="_33-06 MED-ORÇ 2-11 2 13 3" xfId="10312"/>
    <cellStyle name="_33-06 MED-ORÇ 2-11 2 13 4" xfId="13564"/>
    <cellStyle name="_33-06 MED-ORÇ 2-11 2 13 5" xfId="16816"/>
    <cellStyle name="_33-06 MED-ORÇ 2-11 2 13 6" xfId="20067"/>
    <cellStyle name="_33-06 MED-ORÇ 2-11 2 13 7" xfId="23306"/>
    <cellStyle name="_33-06 MED-ORÇ 2-11 2 14" xfId="1707"/>
    <cellStyle name="_33-06 MED-ORÇ 2-11 2 14 2" xfId="4621"/>
    <cellStyle name="_33-06 MED-ORÇ 2-11 2 14 3" xfId="10313"/>
    <cellStyle name="_33-06 MED-ORÇ 2-11 2 14 4" xfId="13565"/>
    <cellStyle name="_33-06 MED-ORÇ 2-11 2 14 5" xfId="16817"/>
    <cellStyle name="_33-06 MED-ORÇ 2-11 2 14 6" xfId="20068"/>
    <cellStyle name="_33-06 MED-ORÇ 2-11 2 14 7" xfId="23307"/>
    <cellStyle name="_33-06 MED-ORÇ 2-11 2 15" xfId="1708"/>
    <cellStyle name="_33-06 MED-ORÇ 2-11 2 15 2" xfId="4622"/>
    <cellStyle name="_33-06 MED-ORÇ 2-11 2 15 3" xfId="10314"/>
    <cellStyle name="_33-06 MED-ORÇ 2-11 2 15 4" xfId="13566"/>
    <cellStyle name="_33-06 MED-ORÇ 2-11 2 15 5" xfId="16818"/>
    <cellStyle name="_33-06 MED-ORÇ 2-11 2 15 6" xfId="20069"/>
    <cellStyle name="_33-06 MED-ORÇ 2-11 2 15 7" xfId="23308"/>
    <cellStyle name="_33-06 MED-ORÇ 2-11 2 16" xfId="3111"/>
    <cellStyle name="_33-06 MED-ORÇ 2-11 2 17" xfId="10308"/>
    <cellStyle name="_33-06 MED-ORÇ 2-11 2 18" xfId="13560"/>
    <cellStyle name="_33-06 MED-ORÇ 2-11 2 19" xfId="16812"/>
    <cellStyle name="_33-06 MED-ORÇ 2-11 2 2" xfId="1709"/>
    <cellStyle name="_33-06 MED-ORÇ 2-11 2 2 2" xfId="4623"/>
    <cellStyle name="_33-06 MED-ORÇ 2-11 2 2 3" xfId="10315"/>
    <cellStyle name="_33-06 MED-ORÇ 2-11 2 2 4" xfId="13567"/>
    <cellStyle name="_33-06 MED-ORÇ 2-11 2 2 5" xfId="16819"/>
    <cellStyle name="_33-06 MED-ORÇ 2-11 2 2 6" xfId="20070"/>
    <cellStyle name="_33-06 MED-ORÇ 2-11 2 2 7" xfId="23309"/>
    <cellStyle name="_33-06 MED-ORÇ 2-11 2 2_16-09_PE_V2_ARQ_M-O_28-01-11" xfId="6346"/>
    <cellStyle name="_33-06 MED-ORÇ 2-11 2 20" xfId="20063"/>
    <cellStyle name="_33-06 MED-ORÇ 2-11 2 21" xfId="23302"/>
    <cellStyle name="_33-06 MED-ORÇ 2-11 2 3" xfId="1710"/>
    <cellStyle name="_33-06 MED-ORÇ 2-11 2 3 2" xfId="4624"/>
    <cellStyle name="_33-06 MED-ORÇ 2-11 2 3 3" xfId="10316"/>
    <cellStyle name="_33-06 MED-ORÇ 2-11 2 3 4" xfId="13568"/>
    <cellStyle name="_33-06 MED-ORÇ 2-11 2 3 5" xfId="16820"/>
    <cellStyle name="_33-06 MED-ORÇ 2-11 2 3 6" xfId="20071"/>
    <cellStyle name="_33-06 MED-ORÇ 2-11 2 3 7" xfId="23310"/>
    <cellStyle name="_33-06 MED-ORÇ 2-11 2 3_16-09_PE_V2_ARQ_M-O_28-01-11" xfId="6347"/>
    <cellStyle name="_33-06 MED-ORÇ 2-11 2 4" xfId="1711"/>
    <cellStyle name="_33-06 MED-ORÇ 2-11 2 4 2" xfId="4625"/>
    <cellStyle name="_33-06 MED-ORÇ 2-11 2 4 3" xfId="10317"/>
    <cellStyle name="_33-06 MED-ORÇ 2-11 2 4 4" xfId="13569"/>
    <cellStyle name="_33-06 MED-ORÇ 2-11 2 4 5" xfId="16821"/>
    <cellStyle name="_33-06 MED-ORÇ 2-11 2 4 6" xfId="20072"/>
    <cellStyle name="_33-06 MED-ORÇ 2-11 2 4 7" xfId="23311"/>
    <cellStyle name="_33-06 MED-ORÇ 2-11 2 4_16-09_PE_V2_ARQ_M-O_28-01-11" xfId="6348"/>
    <cellStyle name="_33-06 MED-ORÇ 2-11 2 5" xfId="1712"/>
    <cellStyle name="_33-06 MED-ORÇ 2-11 2 5 2" xfId="4626"/>
    <cellStyle name="_33-06 MED-ORÇ 2-11 2 5 3" xfId="10318"/>
    <cellStyle name="_33-06 MED-ORÇ 2-11 2 5 4" xfId="13570"/>
    <cellStyle name="_33-06 MED-ORÇ 2-11 2 5 5" xfId="16822"/>
    <cellStyle name="_33-06 MED-ORÇ 2-11 2 5 6" xfId="20073"/>
    <cellStyle name="_33-06 MED-ORÇ 2-11 2 5 7" xfId="23312"/>
    <cellStyle name="_33-06 MED-ORÇ 2-11 2 5_16-09_PE_V2_ARQ_M-O_28-01-11" xfId="6349"/>
    <cellStyle name="_33-06 MED-ORÇ 2-11 2 6" xfId="1713"/>
    <cellStyle name="_33-06 MED-ORÇ 2-11 2 6 2" xfId="4627"/>
    <cellStyle name="_33-06 MED-ORÇ 2-11 2 6 3" xfId="10319"/>
    <cellStyle name="_33-06 MED-ORÇ 2-11 2 6 4" xfId="13571"/>
    <cellStyle name="_33-06 MED-ORÇ 2-11 2 6 5" xfId="16823"/>
    <cellStyle name="_33-06 MED-ORÇ 2-11 2 6 6" xfId="20074"/>
    <cellStyle name="_33-06 MED-ORÇ 2-11 2 6 7" xfId="23313"/>
    <cellStyle name="_33-06 MED-ORÇ 2-11 2 6_16-09_PE_V2_ARQ_M-O_28-01-11" xfId="6350"/>
    <cellStyle name="_33-06 MED-ORÇ 2-11 2 7" xfId="1714"/>
    <cellStyle name="_33-06 MED-ORÇ 2-11 2 7 2" xfId="4628"/>
    <cellStyle name="_33-06 MED-ORÇ 2-11 2 7 3" xfId="10320"/>
    <cellStyle name="_33-06 MED-ORÇ 2-11 2 7 4" xfId="13572"/>
    <cellStyle name="_33-06 MED-ORÇ 2-11 2 7 5" xfId="16824"/>
    <cellStyle name="_33-06 MED-ORÇ 2-11 2 7 6" xfId="20075"/>
    <cellStyle name="_33-06 MED-ORÇ 2-11 2 7 7" xfId="23314"/>
    <cellStyle name="_33-06 MED-ORÇ 2-11 2 7_16-09_PE_V2_ARQ_M-O_28-01-11" xfId="6351"/>
    <cellStyle name="_33-06 MED-ORÇ 2-11 2 8" xfId="1715"/>
    <cellStyle name="_33-06 MED-ORÇ 2-11 2 8 2" xfId="4629"/>
    <cellStyle name="_33-06 MED-ORÇ 2-11 2 8 3" xfId="10321"/>
    <cellStyle name="_33-06 MED-ORÇ 2-11 2 8 4" xfId="13573"/>
    <cellStyle name="_33-06 MED-ORÇ 2-11 2 8 5" xfId="16825"/>
    <cellStyle name="_33-06 MED-ORÇ 2-11 2 8 6" xfId="20076"/>
    <cellStyle name="_33-06 MED-ORÇ 2-11 2 8 7" xfId="23315"/>
    <cellStyle name="_33-06 MED-ORÇ 2-11 2 9" xfId="1716"/>
    <cellStyle name="_33-06 MED-ORÇ 2-11 2 9 2" xfId="4630"/>
    <cellStyle name="_33-06 MED-ORÇ 2-11 2 9 3" xfId="10322"/>
    <cellStyle name="_33-06 MED-ORÇ 2-11 2 9 4" xfId="13574"/>
    <cellStyle name="_33-06 MED-ORÇ 2-11 2 9 5" xfId="16826"/>
    <cellStyle name="_33-06 MED-ORÇ 2-11 2 9 6" xfId="20077"/>
    <cellStyle name="_33-06 MED-ORÇ 2-11 2 9 7" xfId="23316"/>
    <cellStyle name="_33-06 MED-ORÇ 2-11 2_16-09_PE_V2_ARQ_M-O_28-01-11" xfId="6352"/>
    <cellStyle name="_33-06 MED-ORÇ 2-11 2_ARTICULADO" xfId="6104"/>
    <cellStyle name="_33-06 MED-ORÇ 2-11 2_ARTICULADO 2" xfId="10323"/>
    <cellStyle name="_33-06 MED-ORÇ 2-11 2_ARTICULADO 3" xfId="13575"/>
    <cellStyle name="_33-06 MED-ORÇ 2-11 2_ARTICULADO 4" xfId="16827"/>
    <cellStyle name="_33-06 MED-ORÇ 2-11 2_ARTICULADO 5" xfId="20078"/>
    <cellStyle name="_33-06 MED-ORÇ 2-11 2_ARTICULADO 6" xfId="23317"/>
    <cellStyle name="_33-06 MED-ORÇ 2-11 20" xfId="145"/>
    <cellStyle name="_33-06 MED-ORÇ 2-11 20 2" xfId="3112"/>
    <cellStyle name="_33-06 MED-ORÇ 2-11 20 3" xfId="10324"/>
    <cellStyle name="_33-06 MED-ORÇ 2-11 20 4" xfId="13576"/>
    <cellStyle name="_33-06 MED-ORÇ 2-11 20 5" xfId="16828"/>
    <cellStyle name="_33-06 MED-ORÇ 2-11 20 6" xfId="20079"/>
    <cellStyle name="_33-06 MED-ORÇ 2-11 20 7" xfId="23318"/>
    <cellStyle name="_33-06 MED-ORÇ 2-11 20_ARTICULADO" xfId="6105"/>
    <cellStyle name="_33-06 MED-ORÇ 2-11 20_ARTICULADO 2" xfId="10325"/>
    <cellStyle name="_33-06 MED-ORÇ 2-11 20_ARTICULADO 3" xfId="13577"/>
    <cellStyle name="_33-06 MED-ORÇ 2-11 20_ARTICULADO 4" xfId="16829"/>
    <cellStyle name="_33-06 MED-ORÇ 2-11 20_ARTICULADO 5" xfId="20080"/>
    <cellStyle name="_33-06 MED-ORÇ 2-11 20_ARTICULADO 6" xfId="23319"/>
    <cellStyle name="_33-06 MED-ORÇ 2-11 21" xfId="146"/>
    <cellStyle name="_33-06 MED-ORÇ 2-11 21 2" xfId="3113"/>
    <cellStyle name="_33-06 MED-ORÇ 2-11 21 3" xfId="10326"/>
    <cellStyle name="_33-06 MED-ORÇ 2-11 21 4" xfId="13578"/>
    <cellStyle name="_33-06 MED-ORÇ 2-11 21 5" xfId="16830"/>
    <cellStyle name="_33-06 MED-ORÇ 2-11 21 6" xfId="20081"/>
    <cellStyle name="_33-06 MED-ORÇ 2-11 21 7" xfId="23320"/>
    <cellStyle name="_33-06 MED-ORÇ 2-11 21_ARTICULADO" xfId="6106"/>
    <cellStyle name="_33-06 MED-ORÇ 2-11 21_ARTICULADO 2" xfId="10327"/>
    <cellStyle name="_33-06 MED-ORÇ 2-11 21_ARTICULADO 3" xfId="13579"/>
    <cellStyle name="_33-06 MED-ORÇ 2-11 21_ARTICULADO 4" xfId="16831"/>
    <cellStyle name="_33-06 MED-ORÇ 2-11 21_ARTICULADO 5" xfId="20082"/>
    <cellStyle name="_33-06 MED-ORÇ 2-11 21_ARTICULADO 6" xfId="23321"/>
    <cellStyle name="_33-06 MED-ORÇ 2-11 22" xfId="147"/>
    <cellStyle name="_33-06 MED-ORÇ 2-11 22 2" xfId="3114"/>
    <cellStyle name="_33-06 MED-ORÇ 2-11 22 3" xfId="10328"/>
    <cellStyle name="_33-06 MED-ORÇ 2-11 22 4" xfId="13580"/>
    <cellStyle name="_33-06 MED-ORÇ 2-11 22 5" xfId="16832"/>
    <cellStyle name="_33-06 MED-ORÇ 2-11 22 6" xfId="20083"/>
    <cellStyle name="_33-06 MED-ORÇ 2-11 22 7" xfId="23322"/>
    <cellStyle name="_33-06 MED-ORÇ 2-11 22_ARTICULADO" xfId="6107"/>
    <cellStyle name="_33-06 MED-ORÇ 2-11 22_ARTICULADO 2" xfId="10329"/>
    <cellStyle name="_33-06 MED-ORÇ 2-11 22_ARTICULADO 3" xfId="13581"/>
    <cellStyle name="_33-06 MED-ORÇ 2-11 22_ARTICULADO 4" xfId="16833"/>
    <cellStyle name="_33-06 MED-ORÇ 2-11 22_ARTICULADO 5" xfId="20084"/>
    <cellStyle name="_33-06 MED-ORÇ 2-11 22_ARTICULADO 6" xfId="23323"/>
    <cellStyle name="_33-06 MED-ORÇ 2-11 23" xfId="148"/>
    <cellStyle name="_33-06 MED-ORÇ 2-11 23 2" xfId="3115"/>
    <cellStyle name="_33-06 MED-ORÇ 2-11 23 3" xfId="10330"/>
    <cellStyle name="_33-06 MED-ORÇ 2-11 23 4" xfId="13582"/>
    <cellStyle name="_33-06 MED-ORÇ 2-11 23 5" xfId="16834"/>
    <cellStyle name="_33-06 MED-ORÇ 2-11 23 6" xfId="20085"/>
    <cellStyle name="_33-06 MED-ORÇ 2-11 23 7" xfId="23324"/>
    <cellStyle name="_33-06 MED-ORÇ 2-11 23_ARTICULADO" xfId="6108"/>
    <cellStyle name="_33-06 MED-ORÇ 2-11 23_ARTICULADO 2" xfId="10331"/>
    <cellStyle name="_33-06 MED-ORÇ 2-11 23_ARTICULADO 3" xfId="13583"/>
    <cellStyle name="_33-06 MED-ORÇ 2-11 23_ARTICULADO 4" xfId="16835"/>
    <cellStyle name="_33-06 MED-ORÇ 2-11 23_ARTICULADO 5" xfId="20086"/>
    <cellStyle name="_33-06 MED-ORÇ 2-11 23_ARTICULADO 6" xfId="23325"/>
    <cellStyle name="_33-06 MED-ORÇ 2-11 24" xfId="149"/>
    <cellStyle name="_33-06 MED-ORÇ 2-11 24 2" xfId="3116"/>
    <cellStyle name="_33-06 MED-ORÇ 2-11 24 3" xfId="10332"/>
    <cellStyle name="_33-06 MED-ORÇ 2-11 24 4" xfId="13584"/>
    <cellStyle name="_33-06 MED-ORÇ 2-11 24 5" xfId="16836"/>
    <cellStyle name="_33-06 MED-ORÇ 2-11 24 6" xfId="20087"/>
    <cellStyle name="_33-06 MED-ORÇ 2-11 24 7" xfId="23326"/>
    <cellStyle name="_33-06 MED-ORÇ 2-11 24_ARTICULADO" xfId="6109"/>
    <cellStyle name="_33-06 MED-ORÇ 2-11 24_ARTICULADO 2" xfId="10333"/>
    <cellStyle name="_33-06 MED-ORÇ 2-11 24_ARTICULADO 3" xfId="13585"/>
    <cellStyle name="_33-06 MED-ORÇ 2-11 24_ARTICULADO 4" xfId="16837"/>
    <cellStyle name="_33-06 MED-ORÇ 2-11 24_ARTICULADO 5" xfId="20088"/>
    <cellStyle name="_33-06 MED-ORÇ 2-11 24_ARTICULADO 6" xfId="23327"/>
    <cellStyle name="_33-06 MED-ORÇ 2-11 25" xfId="150"/>
    <cellStyle name="_33-06 MED-ORÇ 2-11 25 2" xfId="3117"/>
    <cellStyle name="_33-06 MED-ORÇ 2-11 25 3" xfId="10334"/>
    <cellStyle name="_33-06 MED-ORÇ 2-11 25 4" xfId="13586"/>
    <cellStyle name="_33-06 MED-ORÇ 2-11 25 5" xfId="16838"/>
    <cellStyle name="_33-06 MED-ORÇ 2-11 25 6" xfId="20089"/>
    <cellStyle name="_33-06 MED-ORÇ 2-11 25 7" xfId="23328"/>
    <cellStyle name="_33-06 MED-ORÇ 2-11 25_ARTICULADO" xfId="6110"/>
    <cellStyle name="_33-06 MED-ORÇ 2-11 25_ARTICULADO 2" xfId="10335"/>
    <cellStyle name="_33-06 MED-ORÇ 2-11 25_ARTICULADO 3" xfId="13587"/>
    <cellStyle name="_33-06 MED-ORÇ 2-11 25_ARTICULADO 4" xfId="16839"/>
    <cellStyle name="_33-06 MED-ORÇ 2-11 25_ARTICULADO 5" xfId="20090"/>
    <cellStyle name="_33-06 MED-ORÇ 2-11 25_ARTICULADO 6" xfId="23329"/>
    <cellStyle name="_33-06 MED-ORÇ 2-11 26" xfId="151"/>
    <cellStyle name="_33-06 MED-ORÇ 2-11 26 2" xfId="3118"/>
    <cellStyle name="_33-06 MED-ORÇ 2-11 26 3" xfId="10336"/>
    <cellStyle name="_33-06 MED-ORÇ 2-11 26 4" xfId="13588"/>
    <cellStyle name="_33-06 MED-ORÇ 2-11 26 5" xfId="16840"/>
    <cellStyle name="_33-06 MED-ORÇ 2-11 26 6" xfId="20091"/>
    <cellStyle name="_33-06 MED-ORÇ 2-11 26 7" xfId="23330"/>
    <cellStyle name="_33-06 MED-ORÇ 2-11 26_ARTICULADO" xfId="6111"/>
    <cellStyle name="_33-06 MED-ORÇ 2-11 26_ARTICULADO 2" xfId="10337"/>
    <cellStyle name="_33-06 MED-ORÇ 2-11 26_ARTICULADO 3" xfId="13589"/>
    <cellStyle name="_33-06 MED-ORÇ 2-11 26_ARTICULADO 4" xfId="16841"/>
    <cellStyle name="_33-06 MED-ORÇ 2-11 26_ARTICULADO 5" xfId="20092"/>
    <cellStyle name="_33-06 MED-ORÇ 2-11 26_ARTICULADO 6" xfId="23331"/>
    <cellStyle name="_33-06 MED-ORÇ 2-11 27" xfId="152"/>
    <cellStyle name="_33-06 MED-ORÇ 2-11 27 2" xfId="3119"/>
    <cellStyle name="_33-06 MED-ORÇ 2-11 27 3" xfId="10338"/>
    <cellStyle name="_33-06 MED-ORÇ 2-11 27 4" xfId="13590"/>
    <cellStyle name="_33-06 MED-ORÇ 2-11 27 5" xfId="16842"/>
    <cellStyle name="_33-06 MED-ORÇ 2-11 27 6" xfId="20093"/>
    <cellStyle name="_33-06 MED-ORÇ 2-11 27 7" xfId="23332"/>
    <cellStyle name="_33-06 MED-ORÇ 2-11 27_ARTICULADO" xfId="6112"/>
    <cellStyle name="_33-06 MED-ORÇ 2-11 27_ARTICULADO 2" xfId="10339"/>
    <cellStyle name="_33-06 MED-ORÇ 2-11 27_ARTICULADO 3" xfId="13591"/>
    <cellStyle name="_33-06 MED-ORÇ 2-11 27_ARTICULADO 4" xfId="16843"/>
    <cellStyle name="_33-06 MED-ORÇ 2-11 27_ARTICULADO 5" xfId="20094"/>
    <cellStyle name="_33-06 MED-ORÇ 2-11 27_ARTICULADO 6" xfId="23333"/>
    <cellStyle name="_33-06 MED-ORÇ 2-11 28" xfId="153"/>
    <cellStyle name="_33-06 MED-ORÇ 2-11 28 2" xfId="3120"/>
    <cellStyle name="_33-06 MED-ORÇ 2-11 28 3" xfId="10340"/>
    <cellStyle name="_33-06 MED-ORÇ 2-11 28 4" xfId="13592"/>
    <cellStyle name="_33-06 MED-ORÇ 2-11 28 5" xfId="16844"/>
    <cellStyle name="_33-06 MED-ORÇ 2-11 28 6" xfId="20095"/>
    <cellStyle name="_33-06 MED-ORÇ 2-11 28 7" xfId="23334"/>
    <cellStyle name="_33-06 MED-ORÇ 2-11 28_ARTICULADO" xfId="6113"/>
    <cellStyle name="_33-06 MED-ORÇ 2-11 28_ARTICULADO 2" xfId="10341"/>
    <cellStyle name="_33-06 MED-ORÇ 2-11 28_ARTICULADO 3" xfId="13593"/>
    <cellStyle name="_33-06 MED-ORÇ 2-11 28_ARTICULADO 4" xfId="16845"/>
    <cellStyle name="_33-06 MED-ORÇ 2-11 28_ARTICULADO 5" xfId="20096"/>
    <cellStyle name="_33-06 MED-ORÇ 2-11 28_ARTICULADO 6" xfId="23335"/>
    <cellStyle name="_33-06 MED-ORÇ 2-11 29" xfId="154"/>
    <cellStyle name="_33-06 MED-ORÇ 2-11 29 2" xfId="3121"/>
    <cellStyle name="_33-06 MED-ORÇ 2-11 29 3" xfId="10342"/>
    <cellStyle name="_33-06 MED-ORÇ 2-11 29 4" xfId="13594"/>
    <cellStyle name="_33-06 MED-ORÇ 2-11 29 5" xfId="16846"/>
    <cellStyle name="_33-06 MED-ORÇ 2-11 29 6" xfId="20097"/>
    <cellStyle name="_33-06 MED-ORÇ 2-11 29 7" xfId="23336"/>
    <cellStyle name="_33-06 MED-ORÇ 2-11 29_ARTICULADO" xfId="6114"/>
    <cellStyle name="_33-06 MED-ORÇ 2-11 29_ARTICULADO 2" xfId="10343"/>
    <cellStyle name="_33-06 MED-ORÇ 2-11 29_ARTICULADO 3" xfId="13595"/>
    <cellStyle name="_33-06 MED-ORÇ 2-11 29_ARTICULADO 4" xfId="16847"/>
    <cellStyle name="_33-06 MED-ORÇ 2-11 29_ARTICULADO 5" xfId="20098"/>
    <cellStyle name="_33-06 MED-ORÇ 2-11 29_ARTICULADO 6" xfId="23337"/>
    <cellStyle name="_33-06 MED-ORÇ 2-11 3" xfId="155"/>
    <cellStyle name="_33-06 MED-ORÇ 2-11 3 10" xfId="1717"/>
    <cellStyle name="_33-06 MED-ORÇ 2-11 3 10 2" xfId="4631"/>
    <cellStyle name="_33-06 MED-ORÇ 2-11 3 10 3" xfId="10345"/>
    <cellStyle name="_33-06 MED-ORÇ 2-11 3 10 4" xfId="13597"/>
    <cellStyle name="_33-06 MED-ORÇ 2-11 3 10 5" xfId="16849"/>
    <cellStyle name="_33-06 MED-ORÇ 2-11 3 10 6" xfId="20100"/>
    <cellStyle name="_33-06 MED-ORÇ 2-11 3 10 7" xfId="23339"/>
    <cellStyle name="_33-06 MED-ORÇ 2-11 3 11" xfId="1718"/>
    <cellStyle name="_33-06 MED-ORÇ 2-11 3 11 2" xfId="4632"/>
    <cellStyle name="_33-06 MED-ORÇ 2-11 3 11 3" xfId="10346"/>
    <cellStyle name="_33-06 MED-ORÇ 2-11 3 11 4" xfId="13598"/>
    <cellStyle name="_33-06 MED-ORÇ 2-11 3 11 5" xfId="16850"/>
    <cellStyle name="_33-06 MED-ORÇ 2-11 3 11 6" xfId="20101"/>
    <cellStyle name="_33-06 MED-ORÇ 2-11 3 11 7" xfId="23340"/>
    <cellStyle name="_33-06 MED-ORÇ 2-11 3 12" xfId="1719"/>
    <cellStyle name="_33-06 MED-ORÇ 2-11 3 12 2" xfId="4633"/>
    <cellStyle name="_33-06 MED-ORÇ 2-11 3 12 3" xfId="10347"/>
    <cellStyle name="_33-06 MED-ORÇ 2-11 3 12 4" xfId="13599"/>
    <cellStyle name="_33-06 MED-ORÇ 2-11 3 12 5" xfId="16851"/>
    <cellStyle name="_33-06 MED-ORÇ 2-11 3 12 6" xfId="20102"/>
    <cellStyle name="_33-06 MED-ORÇ 2-11 3 12 7" xfId="23341"/>
    <cellStyle name="_33-06 MED-ORÇ 2-11 3 13" xfId="1720"/>
    <cellStyle name="_33-06 MED-ORÇ 2-11 3 13 2" xfId="4634"/>
    <cellStyle name="_33-06 MED-ORÇ 2-11 3 13 3" xfId="10348"/>
    <cellStyle name="_33-06 MED-ORÇ 2-11 3 13 4" xfId="13600"/>
    <cellStyle name="_33-06 MED-ORÇ 2-11 3 13 5" xfId="16852"/>
    <cellStyle name="_33-06 MED-ORÇ 2-11 3 13 6" xfId="20103"/>
    <cellStyle name="_33-06 MED-ORÇ 2-11 3 13 7" xfId="23342"/>
    <cellStyle name="_33-06 MED-ORÇ 2-11 3 14" xfId="1721"/>
    <cellStyle name="_33-06 MED-ORÇ 2-11 3 14 2" xfId="4635"/>
    <cellStyle name="_33-06 MED-ORÇ 2-11 3 14 3" xfId="10349"/>
    <cellStyle name="_33-06 MED-ORÇ 2-11 3 14 4" xfId="13601"/>
    <cellStyle name="_33-06 MED-ORÇ 2-11 3 14 5" xfId="16853"/>
    <cellStyle name="_33-06 MED-ORÇ 2-11 3 14 6" xfId="20104"/>
    <cellStyle name="_33-06 MED-ORÇ 2-11 3 14 7" xfId="23343"/>
    <cellStyle name="_33-06 MED-ORÇ 2-11 3 15" xfId="1722"/>
    <cellStyle name="_33-06 MED-ORÇ 2-11 3 15 2" xfId="4636"/>
    <cellStyle name="_33-06 MED-ORÇ 2-11 3 15 3" xfId="10350"/>
    <cellStyle name="_33-06 MED-ORÇ 2-11 3 15 4" xfId="13602"/>
    <cellStyle name="_33-06 MED-ORÇ 2-11 3 15 5" xfId="16854"/>
    <cellStyle name="_33-06 MED-ORÇ 2-11 3 15 6" xfId="20105"/>
    <cellStyle name="_33-06 MED-ORÇ 2-11 3 15 7" xfId="23344"/>
    <cellStyle name="_33-06 MED-ORÇ 2-11 3 16" xfId="1723"/>
    <cellStyle name="_33-06 MED-ORÇ 2-11 3 16 2" xfId="4637"/>
    <cellStyle name="_33-06 MED-ORÇ 2-11 3 16 3" xfId="10351"/>
    <cellStyle name="_33-06 MED-ORÇ 2-11 3 16 4" xfId="13603"/>
    <cellStyle name="_33-06 MED-ORÇ 2-11 3 16 5" xfId="16855"/>
    <cellStyle name="_33-06 MED-ORÇ 2-11 3 16 6" xfId="20106"/>
    <cellStyle name="_33-06 MED-ORÇ 2-11 3 16 7" xfId="23345"/>
    <cellStyle name="_33-06 MED-ORÇ 2-11 3 17" xfId="1724"/>
    <cellStyle name="_33-06 MED-ORÇ 2-11 3 17 2" xfId="4638"/>
    <cellStyle name="_33-06 MED-ORÇ 2-11 3 17 3" xfId="10352"/>
    <cellStyle name="_33-06 MED-ORÇ 2-11 3 17 4" xfId="13604"/>
    <cellStyle name="_33-06 MED-ORÇ 2-11 3 17 5" xfId="16856"/>
    <cellStyle name="_33-06 MED-ORÇ 2-11 3 17 6" xfId="20107"/>
    <cellStyle name="_33-06 MED-ORÇ 2-11 3 17 7" xfId="23346"/>
    <cellStyle name="_33-06 MED-ORÇ 2-11 3 18" xfId="1725"/>
    <cellStyle name="_33-06 MED-ORÇ 2-11 3 18 2" xfId="4639"/>
    <cellStyle name="_33-06 MED-ORÇ 2-11 3 18 3" xfId="10353"/>
    <cellStyle name="_33-06 MED-ORÇ 2-11 3 18 4" xfId="13605"/>
    <cellStyle name="_33-06 MED-ORÇ 2-11 3 18 5" xfId="16857"/>
    <cellStyle name="_33-06 MED-ORÇ 2-11 3 18 6" xfId="20108"/>
    <cellStyle name="_33-06 MED-ORÇ 2-11 3 18 7" xfId="23347"/>
    <cellStyle name="_33-06 MED-ORÇ 2-11 3 19" xfId="1726"/>
    <cellStyle name="_33-06 MED-ORÇ 2-11 3 19 2" xfId="4640"/>
    <cellStyle name="_33-06 MED-ORÇ 2-11 3 19 3" xfId="10354"/>
    <cellStyle name="_33-06 MED-ORÇ 2-11 3 19 4" xfId="13606"/>
    <cellStyle name="_33-06 MED-ORÇ 2-11 3 19 5" xfId="16858"/>
    <cellStyle name="_33-06 MED-ORÇ 2-11 3 19 6" xfId="20109"/>
    <cellStyle name="_33-06 MED-ORÇ 2-11 3 19 7" xfId="23348"/>
    <cellStyle name="_33-06 MED-ORÇ 2-11 3 2" xfId="1727"/>
    <cellStyle name="_33-06 MED-ORÇ 2-11 3 2 2" xfId="4641"/>
    <cellStyle name="_33-06 MED-ORÇ 2-11 3 2 3" xfId="10355"/>
    <cellStyle name="_33-06 MED-ORÇ 2-11 3 2 4" xfId="13607"/>
    <cellStyle name="_33-06 MED-ORÇ 2-11 3 2 5" xfId="16859"/>
    <cellStyle name="_33-06 MED-ORÇ 2-11 3 2 6" xfId="20110"/>
    <cellStyle name="_33-06 MED-ORÇ 2-11 3 2 7" xfId="23349"/>
    <cellStyle name="_33-06 MED-ORÇ 2-11 3 2_16-09_PE_V2_ARQ_M-O_28-01-11" xfId="6353"/>
    <cellStyle name="_33-06 MED-ORÇ 2-11 3 20" xfId="1728"/>
    <cellStyle name="_33-06 MED-ORÇ 2-11 3 20 2" xfId="4642"/>
    <cellStyle name="_33-06 MED-ORÇ 2-11 3 20 3" xfId="10356"/>
    <cellStyle name="_33-06 MED-ORÇ 2-11 3 20 4" xfId="13608"/>
    <cellStyle name="_33-06 MED-ORÇ 2-11 3 20 5" xfId="16860"/>
    <cellStyle name="_33-06 MED-ORÇ 2-11 3 20 6" xfId="20111"/>
    <cellStyle name="_33-06 MED-ORÇ 2-11 3 20 7" xfId="23350"/>
    <cellStyle name="_33-06 MED-ORÇ 2-11 3 21" xfId="1729"/>
    <cellStyle name="_33-06 MED-ORÇ 2-11 3 21 2" xfId="4643"/>
    <cellStyle name="_33-06 MED-ORÇ 2-11 3 21 3" xfId="10357"/>
    <cellStyle name="_33-06 MED-ORÇ 2-11 3 21 4" xfId="13609"/>
    <cellStyle name="_33-06 MED-ORÇ 2-11 3 21 5" xfId="16861"/>
    <cellStyle name="_33-06 MED-ORÇ 2-11 3 21 6" xfId="20112"/>
    <cellStyle name="_33-06 MED-ORÇ 2-11 3 21 7" xfId="23351"/>
    <cellStyle name="_33-06 MED-ORÇ 2-11 3 22" xfId="1730"/>
    <cellStyle name="_33-06 MED-ORÇ 2-11 3 22 2" xfId="4644"/>
    <cellStyle name="_33-06 MED-ORÇ 2-11 3 22 3" xfId="10358"/>
    <cellStyle name="_33-06 MED-ORÇ 2-11 3 22 4" xfId="13610"/>
    <cellStyle name="_33-06 MED-ORÇ 2-11 3 22 5" xfId="16862"/>
    <cellStyle name="_33-06 MED-ORÇ 2-11 3 22 6" xfId="20113"/>
    <cellStyle name="_33-06 MED-ORÇ 2-11 3 22 7" xfId="23352"/>
    <cellStyle name="_33-06 MED-ORÇ 2-11 3 23" xfId="1731"/>
    <cellStyle name="_33-06 MED-ORÇ 2-11 3 23 2" xfId="4645"/>
    <cellStyle name="_33-06 MED-ORÇ 2-11 3 23 3" xfId="10359"/>
    <cellStyle name="_33-06 MED-ORÇ 2-11 3 23 4" xfId="13611"/>
    <cellStyle name="_33-06 MED-ORÇ 2-11 3 23 5" xfId="16863"/>
    <cellStyle name="_33-06 MED-ORÇ 2-11 3 23 6" xfId="20114"/>
    <cellStyle name="_33-06 MED-ORÇ 2-11 3 23 7" xfId="23353"/>
    <cellStyle name="_33-06 MED-ORÇ 2-11 3 24" xfId="1732"/>
    <cellStyle name="_33-06 MED-ORÇ 2-11 3 24 2" xfId="4646"/>
    <cellStyle name="_33-06 MED-ORÇ 2-11 3 24 3" xfId="10360"/>
    <cellStyle name="_33-06 MED-ORÇ 2-11 3 24 4" xfId="13612"/>
    <cellStyle name="_33-06 MED-ORÇ 2-11 3 24 5" xfId="16864"/>
    <cellStyle name="_33-06 MED-ORÇ 2-11 3 24 6" xfId="20115"/>
    <cellStyle name="_33-06 MED-ORÇ 2-11 3 24 7" xfId="23354"/>
    <cellStyle name="_33-06 MED-ORÇ 2-11 3 25" xfId="1733"/>
    <cellStyle name="_33-06 MED-ORÇ 2-11 3 25 2" xfId="4647"/>
    <cellStyle name="_33-06 MED-ORÇ 2-11 3 25 3" xfId="10361"/>
    <cellStyle name="_33-06 MED-ORÇ 2-11 3 25 4" xfId="13613"/>
    <cellStyle name="_33-06 MED-ORÇ 2-11 3 25 5" xfId="16865"/>
    <cellStyle name="_33-06 MED-ORÇ 2-11 3 25 6" xfId="20116"/>
    <cellStyle name="_33-06 MED-ORÇ 2-11 3 25 7" xfId="23355"/>
    <cellStyle name="_33-06 MED-ORÇ 2-11 3 26" xfId="3122"/>
    <cellStyle name="_33-06 MED-ORÇ 2-11 3 27" xfId="10344"/>
    <cellStyle name="_33-06 MED-ORÇ 2-11 3 28" xfId="13596"/>
    <cellStyle name="_33-06 MED-ORÇ 2-11 3 29" xfId="16848"/>
    <cellStyle name="_33-06 MED-ORÇ 2-11 3 3" xfId="1734"/>
    <cellStyle name="_33-06 MED-ORÇ 2-11 3 3 2" xfId="4648"/>
    <cellStyle name="_33-06 MED-ORÇ 2-11 3 3 3" xfId="10362"/>
    <cellStyle name="_33-06 MED-ORÇ 2-11 3 3 4" xfId="13614"/>
    <cellStyle name="_33-06 MED-ORÇ 2-11 3 3 5" xfId="16866"/>
    <cellStyle name="_33-06 MED-ORÇ 2-11 3 3 6" xfId="20117"/>
    <cellStyle name="_33-06 MED-ORÇ 2-11 3 3 7" xfId="23356"/>
    <cellStyle name="_33-06 MED-ORÇ 2-11 3 3_16-09_PE_V2_ARQ_M-O_28-01-11" xfId="6354"/>
    <cellStyle name="_33-06 MED-ORÇ 2-11 3 30" xfId="20099"/>
    <cellStyle name="_33-06 MED-ORÇ 2-11 3 31" xfId="23338"/>
    <cellStyle name="_33-06 MED-ORÇ 2-11 3 4" xfId="1735"/>
    <cellStyle name="_33-06 MED-ORÇ 2-11 3 4 2" xfId="4649"/>
    <cellStyle name="_33-06 MED-ORÇ 2-11 3 4 3" xfId="10363"/>
    <cellStyle name="_33-06 MED-ORÇ 2-11 3 4 4" xfId="13615"/>
    <cellStyle name="_33-06 MED-ORÇ 2-11 3 4 5" xfId="16867"/>
    <cellStyle name="_33-06 MED-ORÇ 2-11 3 4 6" xfId="20118"/>
    <cellStyle name="_33-06 MED-ORÇ 2-11 3 4 7" xfId="23357"/>
    <cellStyle name="_33-06 MED-ORÇ 2-11 3 4_16-09_PE_V2_ARQ_M-O_28-01-11" xfId="6355"/>
    <cellStyle name="_33-06 MED-ORÇ 2-11 3 5" xfId="1736"/>
    <cellStyle name="_33-06 MED-ORÇ 2-11 3 5 2" xfId="4650"/>
    <cellStyle name="_33-06 MED-ORÇ 2-11 3 5 3" xfId="10364"/>
    <cellStyle name="_33-06 MED-ORÇ 2-11 3 5 4" xfId="13616"/>
    <cellStyle name="_33-06 MED-ORÇ 2-11 3 5 5" xfId="16868"/>
    <cellStyle name="_33-06 MED-ORÇ 2-11 3 5 6" xfId="20119"/>
    <cellStyle name="_33-06 MED-ORÇ 2-11 3 5 7" xfId="23358"/>
    <cellStyle name="_33-06 MED-ORÇ 2-11 3 5_16-09_PE_V2_ARQ_M-O_28-01-11" xfId="6356"/>
    <cellStyle name="_33-06 MED-ORÇ 2-11 3 6" xfId="1737"/>
    <cellStyle name="_33-06 MED-ORÇ 2-11 3 6 2" xfId="4651"/>
    <cellStyle name="_33-06 MED-ORÇ 2-11 3 6 3" xfId="10365"/>
    <cellStyle name="_33-06 MED-ORÇ 2-11 3 6 4" xfId="13617"/>
    <cellStyle name="_33-06 MED-ORÇ 2-11 3 6 5" xfId="16869"/>
    <cellStyle name="_33-06 MED-ORÇ 2-11 3 6 6" xfId="20120"/>
    <cellStyle name="_33-06 MED-ORÇ 2-11 3 6 7" xfId="23359"/>
    <cellStyle name="_33-06 MED-ORÇ 2-11 3 6_16-09_PE_V2_ARQ_M-O_28-01-11" xfId="6357"/>
    <cellStyle name="_33-06 MED-ORÇ 2-11 3 7" xfId="1738"/>
    <cellStyle name="_33-06 MED-ORÇ 2-11 3 7 2" xfId="4652"/>
    <cellStyle name="_33-06 MED-ORÇ 2-11 3 7 3" xfId="10366"/>
    <cellStyle name="_33-06 MED-ORÇ 2-11 3 7 4" xfId="13618"/>
    <cellStyle name="_33-06 MED-ORÇ 2-11 3 7 5" xfId="16870"/>
    <cellStyle name="_33-06 MED-ORÇ 2-11 3 7 6" xfId="20121"/>
    <cellStyle name="_33-06 MED-ORÇ 2-11 3 7 7" xfId="23360"/>
    <cellStyle name="_33-06 MED-ORÇ 2-11 3 7_16-09_PE_V2_ARQ_M-O_28-01-11" xfId="6358"/>
    <cellStyle name="_33-06 MED-ORÇ 2-11 3 8" xfId="1739"/>
    <cellStyle name="_33-06 MED-ORÇ 2-11 3 8 2" xfId="4653"/>
    <cellStyle name="_33-06 MED-ORÇ 2-11 3 8 3" xfId="10367"/>
    <cellStyle name="_33-06 MED-ORÇ 2-11 3 8 4" xfId="13619"/>
    <cellStyle name="_33-06 MED-ORÇ 2-11 3 8 5" xfId="16871"/>
    <cellStyle name="_33-06 MED-ORÇ 2-11 3 8 6" xfId="20122"/>
    <cellStyle name="_33-06 MED-ORÇ 2-11 3 8 7" xfId="23361"/>
    <cellStyle name="_33-06 MED-ORÇ 2-11 3 9" xfId="1740"/>
    <cellStyle name="_33-06 MED-ORÇ 2-11 3 9 2" xfId="4654"/>
    <cellStyle name="_33-06 MED-ORÇ 2-11 3 9 3" xfId="10368"/>
    <cellStyle name="_33-06 MED-ORÇ 2-11 3 9 4" xfId="13620"/>
    <cellStyle name="_33-06 MED-ORÇ 2-11 3 9 5" xfId="16872"/>
    <cellStyle name="_33-06 MED-ORÇ 2-11 3 9 6" xfId="20123"/>
    <cellStyle name="_33-06 MED-ORÇ 2-11 3 9 7" xfId="23362"/>
    <cellStyle name="_33-06 MED-ORÇ 2-11 3_16-09_PE_V2_ARQ_M-O_28-01-11" xfId="6359"/>
    <cellStyle name="_33-06 MED-ORÇ 2-11 3_ARTICULADO" xfId="6115"/>
    <cellStyle name="_33-06 MED-ORÇ 2-11 3_ARTICULADO 2" xfId="10369"/>
    <cellStyle name="_33-06 MED-ORÇ 2-11 3_ARTICULADO 3" xfId="13621"/>
    <cellStyle name="_33-06 MED-ORÇ 2-11 3_ARTICULADO 4" xfId="16873"/>
    <cellStyle name="_33-06 MED-ORÇ 2-11 3_ARTICULADO 5" xfId="20124"/>
    <cellStyle name="_33-06 MED-ORÇ 2-11 3_ARTICULADO 6" xfId="23363"/>
    <cellStyle name="_33-06 MED-ORÇ 2-11 30" xfId="156"/>
    <cellStyle name="_33-06 MED-ORÇ 2-11 30 2" xfId="3123"/>
    <cellStyle name="_33-06 MED-ORÇ 2-11 30 3" xfId="10370"/>
    <cellStyle name="_33-06 MED-ORÇ 2-11 30 4" xfId="13622"/>
    <cellStyle name="_33-06 MED-ORÇ 2-11 30 5" xfId="16874"/>
    <cellStyle name="_33-06 MED-ORÇ 2-11 30 6" xfId="20125"/>
    <cellStyle name="_33-06 MED-ORÇ 2-11 30 7" xfId="23364"/>
    <cellStyle name="_33-06 MED-ORÇ 2-11 30_ARTICULADO" xfId="6116"/>
    <cellStyle name="_33-06 MED-ORÇ 2-11 30_ARTICULADO 2" xfId="10371"/>
    <cellStyle name="_33-06 MED-ORÇ 2-11 30_ARTICULADO 3" xfId="13623"/>
    <cellStyle name="_33-06 MED-ORÇ 2-11 30_ARTICULADO 4" xfId="16875"/>
    <cellStyle name="_33-06 MED-ORÇ 2-11 30_ARTICULADO 5" xfId="20126"/>
    <cellStyle name="_33-06 MED-ORÇ 2-11 30_ARTICULADO 6" xfId="23365"/>
    <cellStyle name="_33-06 MED-ORÇ 2-11 31" xfId="157"/>
    <cellStyle name="_33-06 MED-ORÇ 2-11 31 2" xfId="3124"/>
    <cellStyle name="_33-06 MED-ORÇ 2-11 31 3" xfId="10372"/>
    <cellStyle name="_33-06 MED-ORÇ 2-11 31 4" xfId="13624"/>
    <cellStyle name="_33-06 MED-ORÇ 2-11 31 5" xfId="16876"/>
    <cellStyle name="_33-06 MED-ORÇ 2-11 31 6" xfId="20127"/>
    <cellStyle name="_33-06 MED-ORÇ 2-11 31 7" xfId="23366"/>
    <cellStyle name="_33-06 MED-ORÇ 2-11 31_ARTICULADO" xfId="6117"/>
    <cellStyle name="_33-06 MED-ORÇ 2-11 31_ARTICULADO 2" xfId="10373"/>
    <cellStyle name="_33-06 MED-ORÇ 2-11 31_ARTICULADO 3" xfId="13625"/>
    <cellStyle name="_33-06 MED-ORÇ 2-11 31_ARTICULADO 4" xfId="16877"/>
    <cellStyle name="_33-06 MED-ORÇ 2-11 31_ARTICULADO 5" xfId="20128"/>
    <cellStyle name="_33-06 MED-ORÇ 2-11 31_ARTICULADO 6" xfId="23367"/>
    <cellStyle name="_33-06 MED-ORÇ 2-11 32" xfId="158"/>
    <cellStyle name="_33-06 MED-ORÇ 2-11 32 2" xfId="3125"/>
    <cellStyle name="_33-06 MED-ORÇ 2-11 32 3" xfId="10374"/>
    <cellStyle name="_33-06 MED-ORÇ 2-11 32 4" xfId="13626"/>
    <cellStyle name="_33-06 MED-ORÇ 2-11 32 5" xfId="16878"/>
    <cellStyle name="_33-06 MED-ORÇ 2-11 32 6" xfId="20129"/>
    <cellStyle name="_33-06 MED-ORÇ 2-11 32 7" xfId="23368"/>
    <cellStyle name="_33-06 MED-ORÇ 2-11 32_ARTICULADO" xfId="6118"/>
    <cellStyle name="_33-06 MED-ORÇ 2-11 32_ARTICULADO 2" xfId="10375"/>
    <cellStyle name="_33-06 MED-ORÇ 2-11 32_ARTICULADO 3" xfId="13627"/>
    <cellStyle name="_33-06 MED-ORÇ 2-11 32_ARTICULADO 4" xfId="16879"/>
    <cellStyle name="_33-06 MED-ORÇ 2-11 32_ARTICULADO 5" xfId="20130"/>
    <cellStyle name="_33-06 MED-ORÇ 2-11 32_ARTICULADO 6" xfId="23369"/>
    <cellStyle name="_33-06 MED-ORÇ 2-11 33" xfId="159"/>
    <cellStyle name="_33-06 MED-ORÇ 2-11 33 2" xfId="3126"/>
    <cellStyle name="_33-06 MED-ORÇ 2-11 33 3" xfId="10376"/>
    <cellStyle name="_33-06 MED-ORÇ 2-11 33 4" xfId="13628"/>
    <cellStyle name="_33-06 MED-ORÇ 2-11 33 5" xfId="16880"/>
    <cellStyle name="_33-06 MED-ORÇ 2-11 33 6" xfId="20131"/>
    <cellStyle name="_33-06 MED-ORÇ 2-11 33 7" xfId="23370"/>
    <cellStyle name="_33-06 MED-ORÇ 2-11 33_ARTICULADO" xfId="6119"/>
    <cellStyle name="_33-06 MED-ORÇ 2-11 33_ARTICULADO 2" xfId="10377"/>
    <cellStyle name="_33-06 MED-ORÇ 2-11 33_ARTICULADO 3" xfId="13629"/>
    <cellStyle name="_33-06 MED-ORÇ 2-11 33_ARTICULADO 4" xfId="16881"/>
    <cellStyle name="_33-06 MED-ORÇ 2-11 33_ARTICULADO 5" xfId="20132"/>
    <cellStyle name="_33-06 MED-ORÇ 2-11 33_ARTICULADO 6" xfId="23371"/>
    <cellStyle name="_33-06 MED-ORÇ 2-11 34" xfId="160"/>
    <cellStyle name="_33-06 MED-ORÇ 2-11 34 2" xfId="3127"/>
    <cellStyle name="_33-06 MED-ORÇ 2-11 34 3" xfId="10378"/>
    <cellStyle name="_33-06 MED-ORÇ 2-11 34 4" xfId="13630"/>
    <cellStyle name="_33-06 MED-ORÇ 2-11 34 5" xfId="16882"/>
    <cellStyle name="_33-06 MED-ORÇ 2-11 34 6" xfId="20133"/>
    <cellStyle name="_33-06 MED-ORÇ 2-11 34 7" xfId="23372"/>
    <cellStyle name="_33-06 MED-ORÇ 2-11 34_ARTICULADO" xfId="6120"/>
    <cellStyle name="_33-06 MED-ORÇ 2-11 34_ARTICULADO 2" xfId="10379"/>
    <cellStyle name="_33-06 MED-ORÇ 2-11 34_ARTICULADO 3" xfId="13631"/>
    <cellStyle name="_33-06 MED-ORÇ 2-11 34_ARTICULADO 4" xfId="16883"/>
    <cellStyle name="_33-06 MED-ORÇ 2-11 34_ARTICULADO 5" xfId="20134"/>
    <cellStyle name="_33-06 MED-ORÇ 2-11 34_ARTICULADO 6" xfId="23373"/>
    <cellStyle name="_33-06 MED-ORÇ 2-11 35" xfId="161"/>
    <cellStyle name="_33-06 MED-ORÇ 2-11 35 2" xfId="3128"/>
    <cellStyle name="_33-06 MED-ORÇ 2-11 35 3" xfId="10380"/>
    <cellStyle name="_33-06 MED-ORÇ 2-11 35 4" xfId="13632"/>
    <cellStyle name="_33-06 MED-ORÇ 2-11 35 5" xfId="16884"/>
    <cellStyle name="_33-06 MED-ORÇ 2-11 35 6" xfId="20135"/>
    <cellStyle name="_33-06 MED-ORÇ 2-11 35 7" xfId="23374"/>
    <cellStyle name="_33-06 MED-ORÇ 2-11 35_ARTICULADO" xfId="6121"/>
    <cellStyle name="_33-06 MED-ORÇ 2-11 35_ARTICULADO 2" xfId="10381"/>
    <cellStyle name="_33-06 MED-ORÇ 2-11 35_ARTICULADO 3" xfId="13633"/>
    <cellStyle name="_33-06 MED-ORÇ 2-11 35_ARTICULADO 4" xfId="16885"/>
    <cellStyle name="_33-06 MED-ORÇ 2-11 35_ARTICULADO 5" xfId="20136"/>
    <cellStyle name="_33-06 MED-ORÇ 2-11 35_ARTICULADO 6" xfId="23375"/>
    <cellStyle name="_33-06 MED-ORÇ 2-11 36" xfId="1741"/>
    <cellStyle name="_33-06 MED-ORÇ 2-11 36 10" xfId="1742"/>
    <cellStyle name="_33-06 MED-ORÇ 2-11 36 10 2" xfId="4656"/>
    <cellStyle name="_33-06 MED-ORÇ 2-11 36 10 3" xfId="10383"/>
    <cellStyle name="_33-06 MED-ORÇ 2-11 36 10 4" xfId="13635"/>
    <cellStyle name="_33-06 MED-ORÇ 2-11 36 10 5" xfId="16887"/>
    <cellStyle name="_33-06 MED-ORÇ 2-11 36 10 6" xfId="20138"/>
    <cellStyle name="_33-06 MED-ORÇ 2-11 36 10 7" xfId="23377"/>
    <cellStyle name="_33-06 MED-ORÇ 2-11 36 11" xfId="1743"/>
    <cellStyle name="_33-06 MED-ORÇ 2-11 36 11 2" xfId="4657"/>
    <cellStyle name="_33-06 MED-ORÇ 2-11 36 11 3" xfId="10384"/>
    <cellStyle name="_33-06 MED-ORÇ 2-11 36 11 4" xfId="13636"/>
    <cellStyle name="_33-06 MED-ORÇ 2-11 36 11 5" xfId="16888"/>
    <cellStyle name="_33-06 MED-ORÇ 2-11 36 11 6" xfId="20139"/>
    <cellStyle name="_33-06 MED-ORÇ 2-11 36 11 7" xfId="23378"/>
    <cellStyle name="_33-06 MED-ORÇ 2-11 36 12" xfId="1744"/>
    <cellStyle name="_33-06 MED-ORÇ 2-11 36 12 2" xfId="4658"/>
    <cellStyle name="_33-06 MED-ORÇ 2-11 36 12 3" xfId="10385"/>
    <cellStyle name="_33-06 MED-ORÇ 2-11 36 12 4" xfId="13637"/>
    <cellStyle name="_33-06 MED-ORÇ 2-11 36 12 5" xfId="16889"/>
    <cellStyle name="_33-06 MED-ORÇ 2-11 36 12 6" xfId="20140"/>
    <cellStyle name="_33-06 MED-ORÇ 2-11 36 12 7" xfId="23379"/>
    <cellStyle name="_33-06 MED-ORÇ 2-11 36 13" xfId="1745"/>
    <cellStyle name="_33-06 MED-ORÇ 2-11 36 13 2" xfId="4659"/>
    <cellStyle name="_33-06 MED-ORÇ 2-11 36 13 3" xfId="10386"/>
    <cellStyle name="_33-06 MED-ORÇ 2-11 36 13 4" xfId="13638"/>
    <cellStyle name="_33-06 MED-ORÇ 2-11 36 13 5" xfId="16890"/>
    <cellStyle name="_33-06 MED-ORÇ 2-11 36 13 6" xfId="20141"/>
    <cellStyle name="_33-06 MED-ORÇ 2-11 36 13 7" xfId="23380"/>
    <cellStyle name="_33-06 MED-ORÇ 2-11 36 14" xfId="4655"/>
    <cellStyle name="_33-06 MED-ORÇ 2-11 36 15" xfId="10382"/>
    <cellStyle name="_33-06 MED-ORÇ 2-11 36 16" xfId="13634"/>
    <cellStyle name="_33-06 MED-ORÇ 2-11 36 17" xfId="16886"/>
    <cellStyle name="_33-06 MED-ORÇ 2-11 36 18" xfId="20137"/>
    <cellStyle name="_33-06 MED-ORÇ 2-11 36 19" xfId="23376"/>
    <cellStyle name="_33-06 MED-ORÇ 2-11 36 2" xfId="1746"/>
    <cellStyle name="_33-06 MED-ORÇ 2-11 36 2 2" xfId="4660"/>
    <cellStyle name="_33-06 MED-ORÇ 2-11 36 2 3" xfId="10387"/>
    <cellStyle name="_33-06 MED-ORÇ 2-11 36 2 4" xfId="13639"/>
    <cellStyle name="_33-06 MED-ORÇ 2-11 36 2 5" xfId="16891"/>
    <cellStyle name="_33-06 MED-ORÇ 2-11 36 2 6" xfId="20142"/>
    <cellStyle name="_33-06 MED-ORÇ 2-11 36 2 7" xfId="23381"/>
    <cellStyle name="_33-06 MED-ORÇ 2-11 36 3" xfId="1747"/>
    <cellStyle name="_33-06 MED-ORÇ 2-11 36 3 2" xfId="4661"/>
    <cellStyle name="_33-06 MED-ORÇ 2-11 36 3 3" xfId="10388"/>
    <cellStyle name="_33-06 MED-ORÇ 2-11 36 3 4" xfId="13640"/>
    <cellStyle name="_33-06 MED-ORÇ 2-11 36 3 5" xfId="16892"/>
    <cellStyle name="_33-06 MED-ORÇ 2-11 36 3 6" xfId="20143"/>
    <cellStyle name="_33-06 MED-ORÇ 2-11 36 3 7" xfId="23382"/>
    <cellStyle name="_33-06 MED-ORÇ 2-11 36 4" xfId="1748"/>
    <cellStyle name="_33-06 MED-ORÇ 2-11 36 4 2" xfId="4662"/>
    <cellStyle name="_33-06 MED-ORÇ 2-11 36 4 3" xfId="10389"/>
    <cellStyle name="_33-06 MED-ORÇ 2-11 36 4 4" xfId="13641"/>
    <cellStyle name="_33-06 MED-ORÇ 2-11 36 4 5" xfId="16893"/>
    <cellStyle name="_33-06 MED-ORÇ 2-11 36 4 6" xfId="20144"/>
    <cellStyle name="_33-06 MED-ORÇ 2-11 36 4 7" xfId="23383"/>
    <cellStyle name="_33-06 MED-ORÇ 2-11 36 5" xfId="1749"/>
    <cellStyle name="_33-06 MED-ORÇ 2-11 36 5 2" xfId="4663"/>
    <cellStyle name="_33-06 MED-ORÇ 2-11 36 5 3" xfId="10390"/>
    <cellStyle name="_33-06 MED-ORÇ 2-11 36 5 4" xfId="13642"/>
    <cellStyle name="_33-06 MED-ORÇ 2-11 36 5 5" xfId="16894"/>
    <cellStyle name="_33-06 MED-ORÇ 2-11 36 5 6" xfId="20145"/>
    <cellStyle name="_33-06 MED-ORÇ 2-11 36 5 7" xfId="23384"/>
    <cellStyle name="_33-06 MED-ORÇ 2-11 36 6" xfId="1750"/>
    <cellStyle name="_33-06 MED-ORÇ 2-11 36 6 2" xfId="4664"/>
    <cellStyle name="_33-06 MED-ORÇ 2-11 36 6 3" xfId="10391"/>
    <cellStyle name="_33-06 MED-ORÇ 2-11 36 6 4" xfId="13643"/>
    <cellStyle name="_33-06 MED-ORÇ 2-11 36 6 5" xfId="16895"/>
    <cellStyle name="_33-06 MED-ORÇ 2-11 36 6 6" xfId="20146"/>
    <cellStyle name="_33-06 MED-ORÇ 2-11 36 6 7" xfId="23385"/>
    <cellStyle name="_33-06 MED-ORÇ 2-11 36 7" xfId="1751"/>
    <cellStyle name="_33-06 MED-ORÇ 2-11 36 7 2" xfId="4665"/>
    <cellStyle name="_33-06 MED-ORÇ 2-11 36 7 3" xfId="10392"/>
    <cellStyle name="_33-06 MED-ORÇ 2-11 36 7 4" xfId="13644"/>
    <cellStyle name="_33-06 MED-ORÇ 2-11 36 7 5" xfId="16896"/>
    <cellStyle name="_33-06 MED-ORÇ 2-11 36 7 6" xfId="20147"/>
    <cellStyle name="_33-06 MED-ORÇ 2-11 36 7 7" xfId="23386"/>
    <cellStyle name="_33-06 MED-ORÇ 2-11 36 8" xfId="1752"/>
    <cellStyle name="_33-06 MED-ORÇ 2-11 36 8 2" xfId="4666"/>
    <cellStyle name="_33-06 MED-ORÇ 2-11 36 8 3" xfId="10393"/>
    <cellStyle name="_33-06 MED-ORÇ 2-11 36 8 4" xfId="13645"/>
    <cellStyle name="_33-06 MED-ORÇ 2-11 36 8 5" xfId="16897"/>
    <cellStyle name="_33-06 MED-ORÇ 2-11 36 8 6" xfId="20148"/>
    <cellStyle name="_33-06 MED-ORÇ 2-11 36 8 7" xfId="23387"/>
    <cellStyle name="_33-06 MED-ORÇ 2-11 36 9" xfId="1753"/>
    <cellStyle name="_33-06 MED-ORÇ 2-11 36 9 2" xfId="4667"/>
    <cellStyle name="_33-06 MED-ORÇ 2-11 36 9 3" xfId="10394"/>
    <cellStyle name="_33-06 MED-ORÇ 2-11 36 9 4" xfId="13646"/>
    <cellStyle name="_33-06 MED-ORÇ 2-11 36 9 5" xfId="16898"/>
    <cellStyle name="_33-06 MED-ORÇ 2-11 36 9 6" xfId="20149"/>
    <cellStyle name="_33-06 MED-ORÇ 2-11 36 9 7" xfId="23388"/>
    <cellStyle name="_33-06 MED-ORÇ 2-11 37" xfId="1754"/>
    <cellStyle name="_33-06 MED-ORÇ 2-11 37 10" xfId="1755"/>
    <cellStyle name="_33-06 MED-ORÇ 2-11 37 10 2" xfId="4669"/>
    <cellStyle name="_33-06 MED-ORÇ 2-11 37 10 3" xfId="10396"/>
    <cellStyle name="_33-06 MED-ORÇ 2-11 37 10 4" xfId="13648"/>
    <cellStyle name="_33-06 MED-ORÇ 2-11 37 10 5" xfId="16900"/>
    <cellStyle name="_33-06 MED-ORÇ 2-11 37 10 6" xfId="20151"/>
    <cellStyle name="_33-06 MED-ORÇ 2-11 37 10 7" xfId="23390"/>
    <cellStyle name="_33-06 MED-ORÇ 2-11 37 11" xfId="1756"/>
    <cellStyle name="_33-06 MED-ORÇ 2-11 37 11 2" xfId="4670"/>
    <cellStyle name="_33-06 MED-ORÇ 2-11 37 11 3" xfId="10397"/>
    <cellStyle name="_33-06 MED-ORÇ 2-11 37 11 4" xfId="13649"/>
    <cellStyle name="_33-06 MED-ORÇ 2-11 37 11 5" xfId="16901"/>
    <cellStyle name="_33-06 MED-ORÇ 2-11 37 11 6" xfId="20152"/>
    <cellStyle name="_33-06 MED-ORÇ 2-11 37 11 7" xfId="23391"/>
    <cellStyle name="_33-06 MED-ORÇ 2-11 37 12" xfId="1757"/>
    <cellStyle name="_33-06 MED-ORÇ 2-11 37 12 2" xfId="4671"/>
    <cellStyle name="_33-06 MED-ORÇ 2-11 37 12 3" xfId="10398"/>
    <cellStyle name="_33-06 MED-ORÇ 2-11 37 12 4" xfId="13650"/>
    <cellStyle name="_33-06 MED-ORÇ 2-11 37 12 5" xfId="16902"/>
    <cellStyle name="_33-06 MED-ORÇ 2-11 37 12 6" xfId="20153"/>
    <cellStyle name="_33-06 MED-ORÇ 2-11 37 12 7" xfId="23392"/>
    <cellStyle name="_33-06 MED-ORÇ 2-11 37 13" xfId="1758"/>
    <cellStyle name="_33-06 MED-ORÇ 2-11 37 13 2" xfId="4672"/>
    <cellStyle name="_33-06 MED-ORÇ 2-11 37 13 3" xfId="10399"/>
    <cellStyle name="_33-06 MED-ORÇ 2-11 37 13 4" xfId="13651"/>
    <cellStyle name="_33-06 MED-ORÇ 2-11 37 13 5" xfId="16903"/>
    <cellStyle name="_33-06 MED-ORÇ 2-11 37 13 6" xfId="20154"/>
    <cellStyle name="_33-06 MED-ORÇ 2-11 37 13 7" xfId="23393"/>
    <cellStyle name="_33-06 MED-ORÇ 2-11 37 14" xfId="4668"/>
    <cellStyle name="_33-06 MED-ORÇ 2-11 37 15" xfId="10395"/>
    <cellStyle name="_33-06 MED-ORÇ 2-11 37 16" xfId="13647"/>
    <cellStyle name="_33-06 MED-ORÇ 2-11 37 17" xfId="16899"/>
    <cellStyle name="_33-06 MED-ORÇ 2-11 37 18" xfId="20150"/>
    <cellStyle name="_33-06 MED-ORÇ 2-11 37 19" xfId="23389"/>
    <cellStyle name="_33-06 MED-ORÇ 2-11 37 2" xfId="1759"/>
    <cellStyle name="_33-06 MED-ORÇ 2-11 37 2 2" xfId="4673"/>
    <cellStyle name="_33-06 MED-ORÇ 2-11 37 2 3" xfId="10400"/>
    <cellStyle name="_33-06 MED-ORÇ 2-11 37 2 4" xfId="13652"/>
    <cellStyle name="_33-06 MED-ORÇ 2-11 37 2 5" xfId="16904"/>
    <cellStyle name="_33-06 MED-ORÇ 2-11 37 2 6" xfId="20155"/>
    <cellStyle name="_33-06 MED-ORÇ 2-11 37 2 7" xfId="23394"/>
    <cellStyle name="_33-06 MED-ORÇ 2-11 37 3" xfId="1760"/>
    <cellStyle name="_33-06 MED-ORÇ 2-11 37 3 2" xfId="4674"/>
    <cellStyle name="_33-06 MED-ORÇ 2-11 37 3 3" xfId="10401"/>
    <cellStyle name="_33-06 MED-ORÇ 2-11 37 3 4" xfId="13653"/>
    <cellStyle name="_33-06 MED-ORÇ 2-11 37 3 5" xfId="16905"/>
    <cellStyle name="_33-06 MED-ORÇ 2-11 37 3 6" xfId="20156"/>
    <cellStyle name="_33-06 MED-ORÇ 2-11 37 3 7" xfId="23395"/>
    <cellStyle name="_33-06 MED-ORÇ 2-11 37 4" xfId="1761"/>
    <cellStyle name="_33-06 MED-ORÇ 2-11 37 4 2" xfId="4675"/>
    <cellStyle name="_33-06 MED-ORÇ 2-11 37 4 3" xfId="10402"/>
    <cellStyle name="_33-06 MED-ORÇ 2-11 37 4 4" xfId="13654"/>
    <cellStyle name="_33-06 MED-ORÇ 2-11 37 4 5" xfId="16906"/>
    <cellStyle name="_33-06 MED-ORÇ 2-11 37 4 6" xfId="20157"/>
    <cellStyle name="_33-06 MED-ORÇ 2-11 37 4 7" xfId="23396"/>
    <cellStyle name="_33-06 MED-ORÇ 2-11 37 5" xfId="1762"/>
    <cellStyle name="_33-06 MED-ORÇ 2-11 37 5 2" xfId="4676"/>
    <cellStyle name="_33-06 MED-ORÇ 2-11 37 5 3" xfId="10403"/>
    <cellStyle name="_33-06 MED-ORÇ 2-11 37 5 4" xfId="13655"/>
    <cellStyle name="_33-06 MED-ORÇ 2-11 37 5 5" xfId="16907"/>
    <cellStyle name="_33-06 MED-ORÇ 2-11 37 5 6" xfId="20158"/>
    <cellStyle name="_33-06 MED-ORÇ 2-11 37 5 7" xfId="23397"/>
    <cellStyle name="_33-06 MED-ORÇ 2-11 37 6" xfId="1763"/>
    <cellStyle name="_33-06 MED-ORÇ 2-11 37 6 2" xfId="4677"/>
    <cellStyle name="_33-06 MED-ORÇ 2-11 37 6 3" xfId="10404"/>
    <cellStyle name="_33-06 MED-ORÇ 2-11 37 6 4" xfId="13656"/>
    <cellStyle name="_33-06 MED-ORÇ 2-11 37 6 5" xfId="16908"/>
    <cellStyle name="_33-06 MED-ORÇ 2-11 37 6 6" xfId="20159"/>
    <cellStyle name="_33-06 MED-ORÇ 2-11 37 6 7" xfId="23398"/>
    <cellStyle name="_33-06 MED-ORÇ 2-11 37 7" xfId="1764"/>
    <cellStyle name="_33-06 MED-ORÇ 2-11 37 7 2" xfId="4678"/>
    <cellStyle name="_33-06 MED-ORÇ 2-11 37 7 3" xfId="10405"/>
    <cellStyle name="_33-06 MED-ORÇ 2-11 37 7 4" xfId="13657"/>
    <cellStyle name="_33-06 MED-ORÇ 2-11 37 7 5" xfId="16909"/>
    <cellStyle name="_33-06 MED-ORÇ 2-11 37 7 6" xfId="20160"/>
    <cellStyle name="_33-06 MED-ORÇ 2-11 37 7 7" xfId="23399"/>
    <cellStyle name="_33-06 MED-ORÇ 2-11 37 8" xfId="1765"/>
    <cellStyle name="_33-06 MED-ORÇ 2-11 37 8 2" xfId="4679"/>
    <cellStyle name="_33-06 MED-ORÇ 2-11 37 8 3" xfId="10406"/>
    <cellStyle name="_33-06 MED-ORÇ 2-11 37 8 4" xfId="13658"/>
    <cellStyle name="_33-06 MED-ORÇ 2-11 37 8 5" xfId="16910"/>
    <cellStyle name="_33-06 MED-ORÇ 2-11 37 8 6" xfId="20161"/>
    <cellStyle name="_33-06 MED-ORÇ 2-11 37 8 7" xfId="23400"/>
    <cellStyle name="_33-06 MED-ORÇ 2-11 37 9" xfId="1766"/>
    <cellStyle name="_33-06 MED-ORÇ 2-11 37 9 2" xfId="4680"/>
    <cellStyle name="_33-06 MED-ORÇ 2-11 37 9 3" xfId="10407"/>
    <cellStyle name="_33-06 MED-ORÇ 2-11 37 9 4" xfId="13659"/>
    <cellStyle name="_33-06 MED-ORÇ 2-11 37 9 5" xfId="16911"/>
    <cellStyle name="_33-06 MED-ORÇ 2-11 37 9 6" xfId="20162"/>
    <cellStyle name="_33-06 MED-ORÇ 2-11 37 9 7" xfId="23401"/>
    <cellStyle name="_33-06 MED-ORÇ 2-11 38" xfId="1767"/>
    <cellStyle name="_33-06 MED-ORÇ 2-11 38 10" xfId="1768"/>
    <cellStyle name="_33-06 MED-ORÇ 2-11 38 10 2" xfId="4682"/>
    <cellStyle name="_33-06 MED-ORÇ 2-11 38 10 3" xfId="10409"/>
    <cellStyle name="_33-06 MED-ORÇ 2-11 38 10 4" xfId="13661"/>
    <cellStyle name="_33-06 MED-ORÇ 2-11 38 10 5" xfId="16913"/>
    <cellStyle name="_33-06 MED-ORÇ 2-11 38 10 6" xfId="20164"/>
    <cellStyle name="_33-06 MED-ORÇ 2-11 38 10 7" xfId="23403"/>
    <cellStyle name="_33-06 MED-ORÇ 2-11 38 11" xfId="1769"/>
    <cellStyle name="_33-06 MED-ORÇ 2-11 38 11 2" xfId="4683"/>
    <cellStyle name="_33-06 MED-ORÇ 2-11 38 11 3" xfId="10410"/>
    <cellStyle name="_33-06 MED-ORÇ 2-11 38 11 4" xfId="13662"/>
    <cellStyle name="_33-06 MED-ORÇ 2-11 38 11 5" xfId="16914"/>
    <cellStyle name="_33-06 MED-ORÇ 2-11 38 11 6" xfId="20165"/>
    <cellStyle name="_33-06 MED-ORÇ 2-11 38 11 7" xfId="23404"/>
    <cellStyle name="_33-06 MED-ORÇ 2-11 38 12" xfId="1770"/>
    <cellStyle name="_33-06 MED-ORÇ 2-11 38 12 2" xfId="4684"/>
    <cellStyle name="_33-06 MED-ORÇ 2-11 38 12 3" xfId="10411"/>
    <cellStyle name="_33-06 MED-ORÇ 2-11 38 12 4" xfId="13663"/>
    <cellStyle name="_33-06 MED-ORÇ 2-11 38 12 5" xfId="16915"/>
    <cellStyle name="_33-06 MED-ORÇ 2-11 38 12 6" xfId="20166"/>
    <cellStyle name="_33-06 MED-ORÇ 2-11 38 12 7" xfId="23405"/>
    <cellStyle name="_33-06 MED-ORÇ 2-11 38 13" xfId="1771"/>
    <cellStyle name="_33-06 MED-ORÇ 2-11 38 13 2" xfId="4685"/>
    <cellStyle name="_33-06 MED-ORÇ 2-11 38 13 3" xfId="10412"/>
    <cellStyle name="_33-06 MED-ORÇ 2-11 38 13 4" xfId="13664"/>
    <cellStyle name="_33-06 MED-ORÇ 2-11 38 13 5" xfId="16916"/>
    <cellStyle name="_33-06 MED-ORÇ 2-11 38 13 6" xfId="20167"/>
    <cellStyle name="_33-06 MED-ORÇ 2-11 38 13 7" xfId="23406"/>
    <cellStyle name="_33-06 MED-ORÇ 2-11 38 14" xfId="4681"/>
    <cellStyle name="_33-06 MED-ORÇ 2-11 38 15" xfId="10408"/>
    <cellStyle name="_33-06 MED-ORÇ 2-11 38 16" xfId="13660"/>
    <cellStyle name="_33-06 MED-ORÇ 2-11 38 17" xfId="16912"/>
    <cellStyle name="_33-06 MED-ORÇ 2-11 38 18" xfId="20163"/>
    <cellStyle name="_33-06 MED-ORÇ 2-11 38 19" xfId="23402"/>
    <cellStyle name="_33-06 MED-ORÇ 2-11 38 2" xfId="1772"/>
    <cellStyle name="_33-06 MED-ORÇ 2-11 38 2 2" xfId="4686"/>
    <cellStyle name="_33-06 MED-ORÇ 2-11 38 2 3" xfId="10413"/>
    <cellStyle name="_33-06 MED-ORÇ 2-11 38 2 4" xfId="13665"/>
    <cellStyle name="_33-06 MED-ORÇ 2-11 38 2 5" xfId="16917"/>
    <cellStyle name="_33-06 MED-ORÇ 2-11 38 2 6" xfId="20168"/>
    <cellStyle name="_33-06 MED-ORÇ 2-11 38 2 7" xfId="23407"/>
    <cellStyle name="_33-06 MED-ORÇ 2-11 38 3" xfId="1773"/>
    <cellStyle name="_33-06 MED-ORÇ 2-11 38 3 2" xfId="4687"/>
    <cellStyle name="_33-06 MED-ORÇ 2-11 38 3 3" xfId="10414"/>
    <cellStyle name="_33-06 MED-ORÇ 2-11 38 3 4" xfId="13666"/>
    <cellStyle name="_33-06 MED-ORÇ 2-11 38 3 5" xfId="16918"/>
    <cellStyle name="_33-06 MED-ORÇ 2-11 38 3 6" xfId="20169"/>
    <cellStyle name="_33-06 MED-ORÇ 2-11 38 3 7" xfId="23408"/>
    <cellStyle name="_33-06 MED-ORÇ 2-11 38 4" xfId="1774"/>
    <cellStyle name="_33-06 MED-ORÇ 2-11 38 4 2" xfId="4688"/>
    <cellStyle name="_33-06 MED-ORÇ 2-11 38 4 3" xfId="10415"/>
    <cellStyle name="_33-06 MED-ORÇ 2-11 38 4 4" xfId="13667"/>
    <cellStyle name="_33-06 MED-ORÇ 2-11 38 4 5" xfId="16919"/>
    <cellStyle name="_33-06 MED-ORÇ 2-11 38 4 6" xfId="20170"/>
    <cellStyle name="_33-06 MED-ORÇ 2-11 38 4 7" xfId="23409"/>
    <cellStyle name="_33-06 MED-ORÇ 2-11 38 5" xfId="1775"/>
    <cellStyle name="_33-06 MED-ORÇ 2-11 38 5 2" xfId="4689"/>
    <cellStyle name="_33-06 MED-ORÇ 2-11 38 5 3" xfId="10416"/>
    <cellStyle name="_33-06 MED-ORÇ 2-11 38 5 4" xfId="13668"/>
    <cellStyle name="_33-06 MED-ORÇ 2-11 38 5 5" xfId="16920"/>
    <cellStyle name="_33-06 MED-ORÇ 2-11 38 5 6" xfId="20171"/>
    <cellStyle name="_33-06 MED-ORÇ 2-11 38 5 7" xfId="23410"/>
    <cellStyle name="_33-06 MED-ORÇ 2-11 38 6" xfId="1776"/>
    <cellStyle name="_33-06 MED-ORÇ 2-11 38 6 2" xfId="4690"/>
    <cellStyle name="_33-06 MED-ORÇ 2-11 38 6 3" xfId="10417"/>
    <cellStyle name="_33-06 MED-ORÇ 2-11 38 6 4" xfId="13669"/>
    <cellStyle name="_33-06 MED-ORÇ 2-11 38 6 5" xfId="16921"/>
    <cellStyle name="_33-06 MED-ORÇ 2-11 38 6 6" xfId="20172"/>
    <cellStyle name="_33-06 MED-ORÇ 2-11 38 6 7" xfId="23411"/>
    <cellStyle name="_33-06 MED-ORÇ 2-11 38 7" xfId="1777"/>
    <cellStyle name="_33-06 MED-ORÇ 2-11 38 7 2" xfId="4691"/>
    <cellStyle name="_33-06 MED-ORÇ 2-11 38 7 3" xfId="10418"/>
    <cellStyle name="_33-06 MED-ORÇ 2-11 38 7 4" xfId="13670"/>
    <cellStyle name="_33-06 MED-ORÇ 2-11 38 7 5" xfId="16922"/>
    <cellStyle name="_33-06 MED-ORÇ 2-11 38 7 6" xfId="20173"/>
    <cellStyle name="_33-06 MED-ORÇ 2-11 38 7 7" xfId="23412"/>
    <cellStyle name="_33-06 MED-ORÇ 2-11 38 8" xfId="1778"/>
    <cellStyle name="_33-06 MED-ORÇ 2-11 38 8 2" xfId="4692"/>
    <cellStyle name="_33-06 MED-ORÇ 2-11 38 8 3" xfId="10419"/>
    <cellStyle name="_33-06 MED-ORÇ 2-11 38 8 4" xfId="13671"/>
    <cellStyle name="_33-06 MED-ORÇ 2-11 38 8 5" xfId="16923"/>
    <cellStyle name="_33-06 MED-ORÇ 2-11 38 8 6" xfId="20174"/>
    <cellStyle name="_33-06 MED-ORÇ 2-11 38 8 7" xfId="23413"/>
    <cellStyle name="_33-06 MED-ORÇ 2-11 38 9" xfId="1779"/>
    <cellStyle name="_33-06 MED-ORÇ 2-11 38 9 2" xfId="4693"/>
    <cellStyle name="_33-06 MED-ORÇ 2-11 38 9 3" xfId="10420"/>
    <cellStyle name="_33-06 MED-ORÇ 2-11 38 9 4" xfId="13672"/>
    <cellStyle name="_33-06 MED-ORÇ 2-11 38 9 5" xfId="16924"/>
    <cellStyle name="_33-06 MED-ORÇ 2-11 38 9 6" xfId="20175"/>
    <cellStyle name="_33-06 MED-ORÇ 2-11 38 9 7" xfId="23414"/>
    <cellStyle name="_33-06 MED-ORÇ 2-11 39" xfId="1780"/>
    <cellStyle name="_33-06 MED-ORÇ 2-11 39 10" xfId="1781"/>
    <cellStyle name="_33-06 MED-ORÇ 2-11 39 10 2" xfId="4695"/>
    <cellStyle name="_33-06 MED-ORÇ 2-11 39 10 3" xfId="10422"/>
    <cellStyle name="_33-06 MED-ORÇ 2-11 39 10 4" xfId="13674"/>
    <cellStyle name="_33-06 MED-ORÇ 2-11 39 10 5" xfId="16926"/>
    <cellStyle name="_33-06 MED-ORÇ 2-11 39 10 6" xfId="20177"/>
    <cellStyle name="_33-06 MED-ORÇ 2-11 39 10 7" xfId="23416"/>
    <cellStyle name="_33-06 MED-ORÇ 2-11 39 11" xfId="1782"/>
    <cellStyle name="_33-06 MED-ORÇ 2-11 39 11 2" xfId="4696"/>
    <cellStyle name="_33-06 MED-ORÇ 2-11 39 11 3" xfId="10423"/>
    <cellStyle name="_33-06 MED-ORÇ 2-11 39 11 4" xfId="13675"/>
    <cellStyle name="_33-06 MED-ORÇ 2-11 39 11 5" xfId="16927"/>
    <cellStyle name="_33-06 MED-ORÇ 2-11 39 11 6" xfId="20178"/>
    <cellStyle name="_33-06 MED-ORÇ 2-11 39 11 7" xfId="23417"/>
    <cellStyle name="_33-06 MED-ORÇ 2-11 39 12" xfId="1783"/>
    <cellStyle name="_33-06 MED-ORÇ 2-11 39 12 2" xfId="4697"/>
    <cellStyle name="_33-06 MED-ORÇ 2-11 39 12 3" xfId="10424"/>
    <cellStyle name="_33-06 MED-ORÇ 2-11 39 12 4" xfId="13676"/>
    <cellStyle name="_33-06 MED-ORÇ 2-11 39 12 5" xfId="16928"/>
    <cellStyle name="_33-06 MED-ORÇ 2-11 39 12 6" xfId="20179"/>
    <cellStyle name="_33-06 MED-ORÇ 2-11 39 12 7" xfId="23418"/>
    <cellStyle name="_33-06 MED-ORÇ 2-11 39 13" xfId="1784"/>
    <cellStyle name="_33-06 MED-ORÇ 2-11 39 13 2" xfId="4698"/>
    <cellStyle name="_33-06 MED-ORÇ 2-11 39 13 3" xfId="10425"/>
    <cellStyle name="_33-06 MED-ORÇ 2-11 39 13 4" xfId="13677"/>
    <cellStyle name="_33-06 MED-ORÇ 2-11 39 13 5" xfId="16929"/>
    <cellStyle name="_33-06 MED-ORÇ 2-11 39 13 6" xfId="20180"/>
    <cellStyle name="_33-06 MED-ORÇ 2-11 39 13 7" xfId="23419"/>
    <cellStyle name="_33-06 MED-ORÇ 2-11 39 14" xfId="4694"/>
    <cellStyle name="_33-06 MED-ORÇ 2-11 39 15" xfId="10421"/>
    <cellStyle name="_33-06 MED-ORÇ 2-11 39 16" xfId="13673"/>
    <cellStyle name="_33-06 MED-ORÇ 2-11 39 17" xfId="16925"/>
    <cellStyle name="_33-06 MED-ORÇ 2-11 39 18" xfId="20176"/>
    <cellStyle name="_33-06 MED-ORÇ 2-11 39 19" xfId="23415"/>
    <cellStyle name="_33-06 MED-ORÇ 2-11 39 2" xfId="1785"/>
    <cellStyle name="_33-06 MED-ORÇ 2-11 39 2 2" xfId="4699"/>
    <cellStyle name="_33-06 MED-ORÇ 2-11 39 2 3" xfId="10426"/>
    <cellStyle name="_33-06 MED-ORÇ 2-11 39 2 4" xfId="13678"/>
    <cellStyle name="_33-06 MED-ORÇ 2-11 39 2 5" xfId="16930"/>
    <cellStyle name="_33-06 MED-ORÇ 2-11 39 2 6" xfId="20181"/>
    <cellStyle name="_33-06 MED-ORÇ 2-11 39 2 7" xfId="23420"/>
    <cellStyle name="_33-06 MED-ORÇ 2-11 39 3" xfId="1786"/>
    <cellStyle name="_33-06 MED-ORÇ 2-11 39 3 2" xfId="4700"/>
    <cellStyle name="_33-06 MED-ORÇ 2-11 39 3 3" xfId="10427"/>
    <cellStyle name="_33-06 MED-ORÇ 2-11 39 3 4" xfId="13679"/>
    <cellStyle name="_33-06 MED-ORÇ 2-11 39 3 5" xfId="16931"/>
    <cellStyle name="_33-06 MED-ORÇ 2-11 39 3 6" xfId="20182"/>
    <cellStyle name="_33-06 MED-ORÇ 2-11 39 3 7" xfId="23421"/>
    <cellStyle name="_33-06 MED-ORÇ 2-11 39 4" xfId="1787"/>
    <cellStyle name="_33-06 MED-ORÇ 2-11 39 4 2" xfId="4701"/>
    <cellStyle name="_33-06 MED-ORÇ 2-11 39 4 3" xfId="10428"/>
    <cellStyle name="_33-06 MED-ORÇ 2-11 39 4 4" xfId="13680"/>
    <cellStyle name="_33-06 MED-ORÇ 2-11 39 4 5" xfId="16932"/>
    <cellStyle name="_33-06 MED-ORÇ 2-11 39 4 6" xfId="20183"/>
    <cellStyle name="_33-06 MED-ORÇ 2-11 39 4 7" xfId="23422"/>
    <cellStyle name="_33-06 MED-ORÇ 2-11 39 5" xfId="1788"/>
    <cellStyle name="_33-06 MED-ORÇ 2-11 39 5 2" xfId="4702"/>
    <cellStyle name="_33-06 MED-ORÇ 2-11 39 5 3" xfId="10429"/>
    <cellStyle name="_33-06 MED-ORÇ 2-11 39 5 4" xfId="13681"/>
    <cellStyle name="_33-06 MED-ORÇ 2-11 39 5 5" xfId="16933"/>
    <cellStyle name="_33-06 MED-ORÇ 2-11 39 5 6" xfId="20184"/>
    <cellStyle name="_33-06 MED-ORÇ 2-11 39 5 7" xfId="23423"/>
    <cellStyle name="_33-06 MED-ORÇ 2-11 39 6" xfId="1789"/>
    <cellStyle name="_33-06 MED-ORÇ 2-11 39 6 2" xfId="4703"/>
    <cellStyle name="_33-06 MED-ORÇ 2-11 39 6 3" xfId="10430"/>
    <cellStyle name="_33-06 MED-ORÇ 2-11 39 6 4" xfId="13682"/>
    <cellStyle name="_33-06 MED-ORÇ 2-11 39 6 5" xfId="16934"/>
    <cellStyle name="_33-06 MED-ORÇ 2-11 39 6 6" xfId="20185"/>
    <cellStyle name="_33-06 MED-ORÇ 2-11 39 6 7" xfId="23424"/>
    <cellStyle name="_33-06 MED-ORÇ 2-11 39 7" xfId="1790"/>
    <cellStyle name="_33-06 MED-ORÇ 2-11 39 7 2" xfId="4704"/>
    <cellStyle name="_33-06 MED-ORÇ 2-11 39 7 3" xfId="10431"/>
    <cellStyle name="_33-06 MED-ORÇ 2-11 39 7 4" xfId="13683"/>
    <cellStyle name="_33-06 MED-ORÇ 2-11 39 7 5" xfId="16935"/>
    <cellStyle name="_33-06 MED-ORÇ 2-11 39 7 6" xfId="20186"/>
    <cellStyle name="_33-06 MED-ORÇ 2-11 39 7 7" xfId="23425"/>
    <cellStyle name="_33-06 MED-ORÇ 2-11 39 8" xfId="1791"/>
    <cellStyle name="_33-06 MED-ORÇ 2-11 39 8 2" xfId="4705"/>
    <cellStyle name="_33-06 MED-ORÇ 2-11 39 8 3" xfId="10432"/>
    <cellStyle name="_33-06 MED-ORÇ 2-11 39 8 4" xfId="13684"/>
    <cellStyle name="_33-06 MED-ORÇ 2-11 39 8 5" xfId="16936"/>
    <cellStyle name="_33-06 MED-ORÇ 2-11 39 8 6" xfId="20187"/>
    <cellStyle name="_33-06 MED-ORÇ 2-11 39 8 7" xfId="23426"/>
    <cellStyle name="_33-06 MED-ORÇ 2-11 39 9" xfId="1792"/>
    <cellStyle name="_33-06 MED-ORÇ 2-11 39 9 2" xfId="4706"/>
    <cellStyle name="_33-06 MED-ORÇ 2-11 39 9 3" xfId="10433"/>
    <cellStyle name="_33-06 MED-ORÇ 2-11 39 9 4" xfId="13685"/>
    <cellStyle name="_33-06 MED-ORÇ 2-11 39 9 5" xfId="16937"/>
    <cellStyle name="_33-06 MED-ORÇ 2-11 39 9 6" xfId="20188"/>
    <cellStyle name="_33-06 MED-ORÇ 2-11 39 9 7" xfId="23427"/>
    <cellStyle name="_33-06 MED-ORÇ 2-11 4" xfId="162"/>
    <cellStyle name="_33-06 MED-ORÇ 2-11 4 10" xfId="1793"/>
    <cellStyle name="_33-06 MED-ORÇ 2-11 4 10 2" xfId="4707"/>
    <cellStyle name="_33-06 MED-ORÇ 2-11 4 10 3" xfId="10435"/>
    <cellStyle name="_33-06 MED-ORÇ 2-11 4 10 4" xfId="13687"/>
    <cellStyle name="_33-06 MED-ORÇ 2-11 4 10 5" xfId="16939"/>
    <cellStyle name="_33-06 MED-ORÇ 2-11 4 10 6" xfId="20190"/>
    <cellStyle name="_33-06 MED-ORÇ 2-11 4 10 7" xfId="23429"/>
    <cellStyle name="_33-06 MED-ORÇ 2-11 4 11" xfId="1794"/>
    <cellStyle name="_33-06 MED-ORÇ 2-11 4 11 2" xfId="4708"/>
    <cellStyle name="_33-06 MED-ORÇ 2-11 4 11 3" xfId="10436"/>
    <cellStyle name="_33-06 MED-ORÇ 2-11 4 11 4" xfId="13688"/>
    <cellStyle name="_33-06 MED-ORÇ 2-11 4 11 5" xfId="16940"/>
    <cellStyle name="_33-06 MED-ORÇ 2-11 4 11 6" xfId="20191"/>
    <cellStyle name="_33-06 MED-ORÇ 2-11 4 11 7" xfId="23430"/>
    <cellStyle name="_33-06 MED-ORÇ 2-11 4 12" xfId="1795"/>
    <cellStyle name="_33-06 MED-ORÇ 2-11 4 12 2" xfId="4709"/>
    <cellStyle name="_33-06 MED-ORÇ 2-11 4 12 3" xfId="10437"/>
    <cellStyle name="_33-06 MED-ORÇ 2-11 4 12 4" xfId="13689"/>
    <cellStyle name="_33-06 MED-ORÇ 2-11 4 12 5" xfId="16941"/>
    <cellStyle name="_33-06 MED-ORÇ 2-11 4 12 6" xfId="20192"/>
    <cellStyle name="_33-06 MED-ORÇ 2-11 4 12 7" xfId="23431"/>
    <cellStyle name="_33-06 MED-ORÇ 2-11 4 13" xfId="1796"/>
    <cellStyle name="_33-06 MED-ORÇ 2-11 4 13 2" xfId="4710"/>
    <cellStyle name="_33-06 MED-ORÇ 2-11 4 13 3" xfId="10438"/>
    <cellStyle name="_33-06 MED-ORÇ 2-11 4 13 4" xfId="13690"/>
    <cellStyle name="_33-06 MED-ORÇ 2-11 4 13 5" xfId="16942"/>
    <cellStyle name="_33-06 MED-ORÇ 2-11 4 13 6" xfId="20193"/>
    <cellStyle name="_33-06 MED-ORÇ 2-11 4 13 7" xfId="23432"/>
    <cellStyle name="_33-06 MED-ORÇ 2-11 4 14" xfId="1797"/>
    <cellStyle name="_33-06 MED-ORÇ 2-11 4 14 2" xfId="4711"/>
    <cellStyle name="_33-06 MED-ORÇ 2-11 4 14 3" xfId="10439"/>
    <cellStyle name="_33-06 MED-ORÇ 2-11 4 14 4" xfId="13691"/>
    <cellStyle name="_33-06 MED-ORÇ 2-11 4 14 5" xfId="16943"/>
    <cellStyle name="_33-06 MED-ORÇ 2-11 4 14 6" xfId="20194"/>
    <cellStyle name="_33-06 MED-ORÇ 2-11 4 14 7" xfId="23433"/>
    <cellStyle name="_33-06 MED-ORÇ 2-11 4 15" xfId="1798"/>
    <cellStyle name="_33-06 MED-ORÇ 2-11 4 15 2" xfId="4712"/>
    <cellStyle name="_33-06 MED-ORÇ 2-11 4 15 3" xfId="10440"/>
    <cellStyle name="_33-06 MED-ORÇ 2-11 4 15 4" xfId="13692"/>
    <cellStyle name="_33-06 MED-ORÇ 2-11 4 15 5" xfId="16944"/>
    <cellStyle name="_33-06 MED-ORÇ 2-11 4 15 6" xfId="20195"/>
    <cellStyle name="_33-06 MED-ORÇ 2-11 4 15 7" xfId="23434"/>
    <cellStyle name="_33-06 MED-ORÇ 2-11 4 16" xfId="1799"/>
    <cellStyle name="_33-06 MED-ORÇ 2-11 4 16 2" xfId="4713"/>
    <cellStyle name="_33-06 MED-ORÇ 2-11 4 16 3" xfId="10441"/>
    <cellStyle name="_33-06 MED-ORÇ 2-11 4 16 4" xfId="13693"/>
    <cellStyle name="_33-06 MED-ORÇ 2-11 4 16 5" xfId="16945"/>
    <cellStyle name="_33-06 MED-ORÇ 2-11 4 16 6" xfId="20196"/>
    <cellStyle name="_33-06 MED-ORÇ 2-11 4 16 7" xfId="23435"/>
    <cellStyle name="_33-06 MED-ORÇ 2-11 4 17" xfId="1800"/>
    <cellStyle name="_33-06 MED-ORÇ 2-11 4 17 2" xfId="4714"/>
    <cellStyle name="_33-06 MED-ORÇ 2-11 4 17 3" xfId="10442"/>
    <cellStyle name="_33-06 MED-ORÇ 2-11 4 17 4" xfId="13694"/>
    <cellStyle name="_33-06 MED-ORÇ 2-11 4 17 5" xfId="16946"/>
    <cellStyle name="_33-06 MED-ORÇ 2-11 4 17 6" xfId="20197"/>
    <cellStyle name="_33-06 MED-ORÇ 2-11 4 17 7" xfId="23436"/>
    <cellStyle name="_33-06 MED-ORÇ 2-11 4 18" xfId="1801"/>
    <cellStyle name="_33-06 MED-ORÇ 2-11 4 18 2" xfId="4715"/>
    <cellStyle name="_33-06 MED-ORÇ 2-11 4 18 3" xfId="10443"/>
    <cellStyle name="_33-06 MED-ORÇ 2-11 4 18 4" xfId="13695"/>
    <cellStyle name="_33-06 MED-ORÇ 2-11 4 18 5" xfId="16947"/>
    <cellStyle name="_33-06 MED-ORÇ 2-11 4 18 6" xfId="20198"/>
    <cellStyle name="_33-06 MED-ORÇ 2-11 4 18 7" xfId="23437"/>
    <cellStyle name="_33-06 MED-ORÇ 2-11 4 19" xfId="1802"/>
    <cellStyle name="_33-06 MED-ORÇ 2-11 4 19 2" xfId="4716"/>
    <cellStyle name="_33-06 MED-ORÇ 2-11 4 19 3" xfId="10444"/>
    <cellStyle name="_33-06 MED-ORÇ 2-11 4 19 4" xfId="13696"/>
    <cellStyle name="_33-06 MED-ORÇ 2-11 4 19 5" xfId="16948"/>
    <cellStyle name="_33-06 MED-ORÇ 2-11 4 19 6" xfId="20199"/>
    <cellStyle name="_33-06 MED-ORÇ 2-11 4 19 7" xfId="23438"/>
    <cellStyle name="_33-06 MED-ORÇ 2-11 4 2" xfId="1803"/>
    <cellStyle name="_33-06 MED-ORÇ 2-11 4 2 2" xfId="4717"/>
    <cellStyle name="_33-06 MED-ORÇ 2-11 4 2 3" xfId="10445"/>
    <cellStyle name="_33-06 MED-ORÇ 2-11 4 2 4" xfId="13697"/>
    <cellStyle name="_33-06 MED-ORÇ 2-11 4 2 5" xfId="16949"/>
    <cellStyle name="_33-06 MED-ORÇ 2-11 4 2 6" xfId="20200"/>
    <cellStyle name="_33-06 MED-ORÇ 2-11 4 2 7" xfId="23439"/>
    <cellStyle name="_33-06 MED-ORÇ 2-11 4 20" xfId="1804"/>
    <cellStyle name="_33-06 MED-ORÇ 2-11 4 20 2" xfId="4718"/>
    <cellStyle name="_33-06 MED-ORÇ 2-11 4 20 3" xfId="10446"/>
    <cellStyle name="_33-06 MED-ORÇ 2-11 4 20 4" xfId="13698"/>
    <cellStyle name="_33-06 MED-ORÇ 2-11 4 20 5" xfId="16950"/>
    <cellStyle name="_33-06 MED-ORÇ 2-11 4 20 6" xfId="20201"/>
    <cellStyle name="_33-06 MED-ORÇ 2-11 4 20 7" xfId="23440"/>
    <cellStyle name="_33-06 MED-ORÇ 2-11 4 21" xfId="1805"/>
    <cellStyle name="_33-06 MED-ORÇ 2-11 4 21 2" xfId="4719"/>
    <cellStyle name="_33-06 MED-ORÇ 2-11 4 21 3" xfId="10447"/>
    <cellStyle name="_33-06 MED-ORÇ 2-11 4 21 4" xfId="13699"/>
    <cellStyle name="_33-06 MED-ORÇ 2-11 4 21 5" xfId="16951"/>
    <cellStyle name="_33-06 MED-ORÇ 2-11 4 21 6" xfId="20202"/>
    <cellStyle name="_33-06 MED-ORÇ 2-11 4 21 7" xfId="23441"/>
    <cellStyle name="_33-06 MED-ORÇ 2-11 4 22" xfId="1806"/>
    <cellStyle name="_33-06 MED-ORÇ 2-11 4 22 2" xfId="4720"/>
    <cellStyle name="_33-06 MED-ORÇ 2-11 4 22 3" xfId="10448"/>
    <cellStyle name="_33-06 MED-ORÇ 2-11 4 22 4" xfId="13700"/>
    <cellStyle name="_33-06 MED-ORÇ 2-11 4 22 5" xfId="16952"/>
    <cellStyle name="_33-06 MED-ORÇ 2-11 4 22 6" xfId="20203"/>
    <cellStyle name="_33-06 MED-ORÇ 2-11 4 22 7" xfId="23442"/>
    <cellStyle name="_33-06 MED-ORÇ 2-11 4 23" xfId="1807"/>
    <cellStyle name="_33-06 MED-ORÇ 2-11 4 23 2" xfId="4721"/>
    <cellStyle name="_33-06 MED-ORÇ 2-11 4 23 3" xfId="10449"/>
    <cellStyle name="_33-06 MED-ORÇ 2-11 4 23 4" xfId="13701"/>
    <cellStyle name="_33-06 MED-ORÇ 2-11 4 23 5" xfId="16953"/>
    <cellStyle name="_33-06 MED-ORÇ 2-11 4 23 6" xfId="20204"/>
    <cellStyle name="_33-06 MED-ORÇ 2-11 4 23 7" xfId="23443"/>
    <cellStyle name="_33-06 MED-ORÇ 2-11 4 24" xfId="1808"/>
    <cellStyle name="_33-06 MED-ORÇ 2-11 4 24 2" xfId="4722"/>
    <cellStyle name="_33-06 MED-ORÇ 2-11 4 24 3" xfId="10450"/>
    <cellStyle name="_33-06 MED-ORÇ 2-11 4 24 4" xfId="13702"/>
    <cellStyle name="_33-06 MED-ORÇ 2-11 4 24 5" xfId="16954"/>
    <cellStyle name="_33-06 MED-ORÇ 2-11 4 24 6" xfId="20205"/>
    <cellStyle name="_33-06 MED-ORÇ 2-11 4 24 7" xfId="23444"/>
    <cellStyle name="_33-06 MED-ORÇ 2-11 4 25" xfId="1809"/>
    <cellStyle name="_33-06 MED-ORÇ 2-11 4 25 2" xfId="4723"/>
    <cellStyle name="_33-06 MED-ORÇ 2-11 4 25 3" xfId="10451"/>
    <cellStyle name="_33-06 MED-ORÇ 2-11 4 25 4" xfId="13703"/>
    <cellStyle name="_33-06 MED-ORÇ 2-11 4 25 5" xfId="16955"/>
    <cellStyle name="_33-06 MED-ORÇ 2-11 4 25 6" xfId="20206"/>
    <cellStyle name="_33-06 MED-ORÇ 2-11 4 25 7" xfId="23445"/>
    <cellStyle name="_33-06 MED-ORÇ 2-11 4 26" xfId="3129"/>
    <cellStyle name="_33-06 MED-ORÇ 2-11 4 27" xfId="10434"/>
    <cellStyle name="_33-06 MED-ORÇ 2-11 4 28" xfId="13686"/>
    <cellStyle name="_33-06 MED-ORÇ 2-11 4 29" xfId="16938"/>
    <cellStyle name="_33-06 MED-ORÇ 2-11 4 3" xfId="1810"/>
    <cellStyle name="_33-06 MED-ORÇ 2-11 4 3 2" xfId="4724"/>
    <cellStyle name="_33-06 MED-ORÇ 2-11 4 3 3" xfId="10452"/>
    <cellStyle name="_33-06 MED-ORÇ 2-11 4 3 4" xfId="13704"/>
    <cellStyle name="_33-06 MED-ORÇ 2-11 4 3 5" xfId="16956"/>
    <cellStyle name="_33-06 MED-ORÇ 2-11 4 3 6" xfId="20207"/>
    <cellStyle name="_33-06 MED-ORÇ 2-11 4 3 7" xfId="23446"/>
    <cellStyle name="_33-06 MED-ORÇ 2-11 4 30" xfId="20189"/>
    <cellStyle name="_33-06 MED-ORÇ 2-11 4 31" xfId="23428"/>
    <cellStyle name="_33-06 MED-ORÇ 2-11 4 4" xfId="1811"/>
    <cellStyle name="_33-06 MED-ORÇ 2-11 4 4 2" xfId="4725"/>
    <cellStyle name="_33-06 MED-ORÇ 2-11 4 4 3" xfId="10453"/>
    <cellStyle name="_33-06 MED-ORÇ 2-11 4 4 4" xfId="13705"/>
    <cellStyle name="_33-06 MED-ORÇ 2-11 4 4 5" xfId="16957"/>
    <cellStyle name="_33-06 MED-ORÇ 2-11 4 4 6" xfId="20208"/>
    <cellStyle name="_33-06 MED-ORÇ 2-11 4 4 7" xfId="23447"/>
    <cellStyle name="_33-06 MED-ORÇ 2-11 4 5" xfId="1812"/>
    <cellStyle name="_33-06 MED-ORÇ 2-11 4 5 2" xfId="4726"/>
    <cellStyle name="_33-06 MED-ORÇ 2-11 4 5 3" xfId="10454"/>
    <cellStyle name="_33-06 MED-ORÇ 2-11 4 5 4" xfId="13706"/>
    <cellStyle name="_33-06 MED-ORÇ 2-11 4 5 5" xfId="16958"/>
    <cellStyle name="_33-06 MED-ORÇ 2-11 4 5 6" xfId="20209"/>
    <cellStyle name="_33-06 MED-ORÇ 2-11 4 5 7" xfId="23448"/>
    <cellStyle name="_33-06 MED-ORÇ 2-11 4 6" xfId="1813"/>
    <cellStyle name="_33-06 MED-ORÇ 2-11 4 6 2" xfId="4727"/>
    <cellStyle name="_33-06 MED-ORÇ 2-11 4 6 3" xfId="10455"/>
    <cellStyle name="_33-06 MED-ORÇ 2-11 4 6 4" xfId="13707"/>
    <cellStyle name="_33-06 MED-ORÇ 2-11 4 6 5" xfId="16959"/>
    <cellStyle name="_33-06 MED-ORÇ 2-11 4 6 6" xfId="20210"/>
    <cellStyle name="_33-06 MED-ORÇ 2-11 4 6 7" xfId="23449"/>
    <cellStyle name="_33-06 MED-ORÇ 2-11 4 7" xfId="1814"/>
    <cellStyle name="_33-06 MED-ORÇ 2-11 4 7 2" xfId="4728"/>
    <cellStyle name="_33-06 MED-ORÇ 2-11 4 7 3" xfId="10456"/>
    <cellStyle name="_33-06 MED-ORÇ 2-11 4 7 4" xfId="13708"/>
    <cellStyle name="_33-06 MED-ORÇ 2-11 4 7 5" xfId="16960"/>
    <cellStyle name="_33-06 MED-ORÇ 2-11 4 7 6" xfId="20211"/>
    <cellStyle name="_33-06 MED-ORÇ 2-11 4 7 7" xfId="23450"/>
    <cellStyle name="_33-06 MED-ORÇ 2-11 4 8" xfId="1815"/>
    <cellStyle name="_33-06 MED-ORÇ 2-11 4 8 2" xfId="4729"/>
    <cellStyle name="_33-06 MED-ORÇ 2-11 4 8 3" xfId="10457"/>
    <cellStyle name="_33-06 MED-ORÇ 2-11 4 8 4" xfId="13709"/>
    <cellStyle name="_33-06 MED-ORÇ 2-11 4 8 5" xfId="16961"/>
    <cellStyle name="_33-06 MED-ORÇ 2-11 4 8 6" xfId="20212"/>
    <cellStyle name="_33-06 MED-ORÇ 2-11 4 8 7" xfId="23451"/>
    <cellStyle name="_33-06 MED-ORÇ 2-11 4 9" xfId="1816"/>
    <cellStyle name="_33-06 MED-ORÇ 2-11 4 9 2" xfId="4730"/>
    <cellStyle name="_33-06 MED-ORÇ 2-11 4 9 3" xfId="10458"/>
    <cellStyle name="_33-06 MED-ORÇ 2-11 4 9 4" xfId="13710"/>
    <cellStyle name="_33-06 MED-ORÇ 2-11 4 9 5" xfId="16962"/>
    <cellStyle name="_33-06 MED-ORÇ 2-11 4 9 6" xfId="20213"/>
    <cellStyle name="_33-06 MED-ORÇ 2-11 4 9 7" xfId="23452"/>
    <cellStyle name="_33-06 MED-ORÇ 2-11 4_16-09_PE_V2_ARQ_M-O_28-01-11" xfId="6360"/>
    <cellStyle name="_33-06 MED-ORÇ 2-11 4_ARTICULADO" xfId="6122"/>
    <cellStyle name="_33-06 MED-ORÇ 2-11 4_ARTICULADO 2" xfId="10459"/>
    <cellStyle name="_33-06 MED-ORÇ 2-11 4_ARTICULADO 3" xfId="13711"/>
    <cellStyle name="_33-06 MED-ORÇ 2-11 4_ARTICULADO 4" xfId="16963"/>
    <cellStyle name="_33-06 MED-ORÇ 2-11 4_ARTICULADO 5" xfId="20214"/>
    <cellStyle name="_33-06 MED-ORÇ 2-11 4_ARTICULADO 6" xfId="23453"/>
    <cellStyle name="_33-06 MED-ORÇ 2-11 40" xfId="1817"/>
    <cellStyle name="_33-06 MED-ORÇ 2-11 40 2" xfId="4731"/>
    <cellStyle name="_33-06 MED-ORÇ 2-11 40 3" xfId="10460"/>
    <cellStyle name="_33-06 MED-ORÇ 2-11 40 4" xfId="13712"/>
    <cellStyle name="_33-06 MED-ORÇ 2-11 40 5" xfId="16964"/>
    <cellStyle name="_33-06 MED-ORÇ 2-11 40 6" xfId="20215"/>
    <cellStyle name="_33-06 MED-ORÇ 2-11 40 7" xfId="23454"/>
    <cellStyle name="_33-06 MED-ORÇ 2-11 41" xfId="1818"/>
    <cellStyle name="_33-06 MED-ORÇ 2-11 41 2" xfId="4732"/>
    <cellStyle name="_33-06 MED-ORÇ 2-11 41 3" xfId="10461"/>
    <cellStyle name="_33-06 MED-ORÇ 2-11 41 4" xfId="13713"/>
    <cellStyle name="_33-06 MED-ORÇ 2-11 41 5" xfId="16965"/>
    <cellStyle name="_33-06 MED-ORÇ 2-11 41 6" xfId="20216"/>
    <cellStyle name="_33-06 MED-ORÇ 2-11 41 7" xfId="23455"/>
    <cellStyle name="_33-06 MED-ORÇ 2-11 42" xfId="1819"/>
    <cellStyle name="_33-06 MED-ORÇ 2-11 42 2" xfId="4733"/>
    <cellStyle name="_33-06 MED-ORÇ 2-11 42 3" xfId="10462"/>
    <cellStyle name="_33-06 MED-ORÇ 2-11 42 4" xfId="13714"/>
    <cellStyle name="_33-06 MED-ORÇ 2-11 42 5" xfId="16966"/>
    <cellStyle name="_33-06 MED-ORÇ 2-11 42 6" xfId="20217"/>
    <cellStyle name="_33-06 MED-ORÇ 2-11 42 7" xfId="23456"/>
    <cellStyle name="_33-06 MED-ORÇ 2-11 43" xfId="1820"/>
    <cellStyle name="_33-06 MED-ORÇ 2-11 43 2" xfId="4734"/>
    <cellStyle name="_33-06 MED-ORÇ 2-11 43 3" xfId="10463"/>
    <cellStyle name="_33-06 MED-ORÇ 2-11 43 4" xfId="13715"/>
    <cellStyle name="_33-06 MED-ORÇ 2-11 43 5" xfId="16967"/>
    <cellStyle name="_33-06 MED-ORÇ 2-11 43 6" xfId="20218"/>
    <cellStyle name="_33-06 MED-ORÇ 2-11 43 7" xfId="23457"/>
    <cellStyle name="_33-06 MED-ORÇ 2-11 44" xfId="1821"/>
    <cellStyle name="_33-06 MED-ORÇ 2-11 44 2" xfId="4735"/>
    <cellStyle name="_33-06 MED-ORÇ 2-11 44 3" xfId="10464"/>
    <cellStyle name="_33-06 MED-ORÇ 2-11 44 4" xfId="13716"/>
    <cellStyle name="_33-06 MED-ORÇ 2-11 44 5" xfId="16968"/>
    <cellStyle name="_33-06 MED-ORÇ 2-11 44 6" xfId="20219"/>
    <cellStyle name="_33-06 MED-ORÇ 2-11 44 7" xfId="23458"/>
    <cellStyle name="_33-06 MED-ORÇ 2-11 45" xfId="1822"/>
    <cellStyle name="_33-06 MED-ORÇ 2-11 45 2" xfId="4736"/>
    <cellStyle name="_33-06 MED-ORÇ 2-11 45 3" xfId="10465"/>
    <cellStyle name="_33-06 MED-ORÇ 2-11 45 4" xfId="13717"/>
    <cellStyle name="_33-06 MED-ORÇ 2-11 45 5" xfId="16969"/>
    <cellStyle name="_33-06 MED-ORÇ 2-11 45 6" xfId="20220"/>
    <cellStyle name="_33-06 MED-ORÇ 2-11 45 7" xfId="23459"/>
    <cellStyle name="_33-06 MED-ORÇ 2-11 46" xfId="1823"/>
    <cellStyle name="_33-06 MED-ORÇ 2-11 46 2" xfId="4737"/>
    <cellStyle name="_33-06 MED-ORÇ 2-11 46 3" xfId="10466"/>
    <cellStyle name="_33-06 MED-ORÇ 2-11 46 4" xfId="13718"/>
    <cellStyle name="_33-06 MED-ORÇ 2-11 46 5" xfId="16970"/>
    <cellStyle name="_33-06 MED-ORÇ 2-11 46 6" xfId="20221"/>
    <cellStyle name="_33-06 MED-ORÇ 2-11 46 7" xfId="23460"/>
    <cellStyle name="_33-06 MED-ORÇ 2-11 47" xfId="1824"/>
    <cellStyle name="_33-06 MED-ORÇ 2-11 47 2" xfId="4738"/>
    <cellStyle name="_33-06 MED-ORÇ 2-11 47 3" xfId="10467"/>
    <cellStyle name="_33-06 MED-ORÇ 2-11 47 4" xfId="13719"/>
    <cellStyle name="_33-06 MED-ORÇ 2-11 47 5" xfId="16971"/>
    <cellStyle name="_33-06 MED-ORÇ 2-11 47 6" xfId="20222"/>
    <cellStyle name="_33-06 MED-ORÇ 2-11 47 7" xfId="23461"/>
    <cellStyle name="_33-06 MED-ORÇ 2-11 48" xfId="1825"/>
    <cellStyle name="_33-06 MED-ORÇ 2-11 48 2" xfId="4739"/>
    <cellStyle name="_33-06 MED-ORÇ 2-11 48 3" xfId="10468"/>
    <cellStyle name="_33-06 MED-ORÇ 2-11 48 4" xfId="13720"/>
    <cellStyle name="_33-06 MED-ORÇ 2-11 48 5" xfId="16972"/>
    <cellStyle name="_33-06 MED-ORÇ 2-11 48 6" xfId="20223"/>
    <cellStyle name="_33-06 MED-ORÇ 2-11 48 7" xfId="23462"/>
    <cellStyle name="_33-06 MED-ORÇ 2-11 49" xfId="1826"/>
    <cellStyle name="_33-06 MED-ORÇ 2-11 49 2" xfId="4740"/>
    <cellStyle name="_33-06 MED-ORÇ 2-11 49 3" xfId="10469"/>
    <cellStyle name="_33-06 MED-ORÇ 2-11 49 4" xfId="13721"/>
    <cellStyle name="_33-06 MED-ORÇ 2-11 49 5" xfId="16973"/>
    <cellStyle name="_33-06 MED-ORÇ 2-11 49 6" xfId="20224"/>
    <cellStyle name="_33-06 MED-ORÇ 2-11 49 7" xfId="23463"/>
    <cellStyle name="_33-06 MED-ORÇ 2-11 5" xfId="163"/>
    <cellStyle name="_33-06 MED-ORÇ 2-11 5 10" xfId="1827"/>
    <cellStyle name="_33-06 MED-ORÇ 2-11 5 10 2" xfId="4741"/>
    <cellStyle name="_33-06 MED-ORÇ 2-11 5 10 3" xfId="10471"/>
    <cellStyle name="_33-06 MED-ORÇ 2-11 5 10 4" xfId="13723"/>
    <cellStyle name="_33-06 MED-ORÇ 2-11 5 10 5" xfId="16975"/>
    <cellStyle name="_33-06 MED-ORÇ 2-11 5 10 6" xfId="20226"/>
    <cellStyle name="_33-06 MED-ORÇ 2-11 5 10 7" xfId="23465"/>
    <cellStyle name="_33-06 MED-ORÇ 2-11 5 11" xfId="1828"/>
    <cellStyle name="_33-06 MED-ORÇ 2-11 5 11 2" xfId="4742"/>
    <cellStyle name="_33-06 MED-ORÇ 2-11 5 11 3" xfId="10472"/>
    <cellStyle name="_33-06 MED-ORÇ 2-11 5 11 4" xfId="13724"/>
    <cellStyle name="_33-06 MED-ORÇ 2-11 5 11 5" xfId="16976"/>
    <cellStyle name="_33-06 MED-ORÇ 2-11 5 11 6" xfId="20227"/>
    <cellStyle name="_33-06 MED-ORÇ 2-11 5 11 7" xfId="23466"/>
    <cellStyle name="_33-06 MED-ORÇ 2-11 5 12" xfId="1829"/>
    <cellStyle name="_33-06 MED-ORÇ 2-11 5 12 2" xfId="4743"/>
    <cellStyle name="_33-06 MED-ORÇ 2-11 5 12 3" xfId="10473"/>
    <cellStyle name="_33-06 MED-ORÇ 2-11 5 12 4" xfId="13725"/>
    <cellStyle name="_33-06 MED-ORÇ 2-11 5 12 5" xfId="16977"/>
    <cellStyle name="_33-06 MED-ORÇ 2-11 5 12 6" xfId="20228"/>
    <cellStyle name="_33-06 MED-ORÇ 2-11 5 12 7" xfId="23467"/>
    <cellStyle name="_33-06 MED-ORÇ 2-11 5 13" xfId="1830"/>
    <cellStyle name="_33-06 MED-ORÇ 2-11 5 13 2" xfId="4744"/>
    <cellStyle name="_33-06 MED-ORÇ 2-11 5 13 3" xfId="10474"/>
    <cellStyle name="_33-06 MED-ORÇ 2-11 5 13 4" xfId="13726"/>
    <cellStyle name="_33-06 MED-ORÇ 2-11 5 13 5" xfId="16978"/>
    <cellStyle name="_33-06 MED-ORÇ 2-11 5 13 6" xfId="20229"/>
    <cellStyle name="_33-06 MED-ORÇ 2-11 5 13 7" xfId="23468"/>
    <cellStyle name="_33-06 MED-ORÇ 2-11 5 14" xfId="1831"/>
    <cellStyle name="_33-06 MED-ORÇ 2-11 5 14 2" xfId="4745"/>
    <cellStyle name="_33-06 MED-ORÇ 2-11 5 14 3" xfId="10475"/>
    <cellStyle name="_33-06 MED-ORÇ 2-11 5 14 4" xfId="13727"/>
    <cellStyle name="_33-06 MED-ORÇ 2-11 5 14 5" xfId="16979"/>
    <cellStyle name="_33-06 MED-ORÇ 2-11 5 14 6" xfId="20230"/>
    <cellStyle name="_33-06 MED-ORÇ 2-11 5 14 7" xfId="23469"/>
    <cellStyle name="_33-06 MED-ORÇ 2-11 5 15" xfId="1832"/>
    <cellStyle name="_33-06 MED-ORÇ 2-11 5 15 2" xfId="4746"/>
    <cellStyle name="_33-06 MED-ORÇ 2-11 5 15 3" xfId="10476"/>
    <cellStyle name="_33-06 MED-ORÇ 2-11 5 15 4" xfId="13728"/>
    <cellStyle name="_33-06 MED-ORÇ 2-11 5 15 5" xfId="16980"/>
    <cellStyle name="_33-06 MED-ORÇ 2-11 5 15 6" xfId="20231"/>
    <cellStyle name="_33-06 MED-ORÇ 2-11 5 15 7" xfId="23470"/>
    <cellStyle name="_33-06 MED-ORÇ 2-11 5 16" xfId="1833"/>
    <cellStyle name="_33-06 MED-ORÇ 2-11 5 16 2" xfId="4747"/>
    <cellStyle name="_33-06 MED-ORÇ 2-11 5 16 3" xfId="10477"/>
    <cellStyle name="_33-06 MED-ORÇ 2-11 5 16 4" xfId="13729"/>
    <cellStyle name="_33-06 MED-ORÇ 2-11 5 16 5" xfId="16981"/>
    <cellStyle name="_33-06 MED-ORÇ 2-11 5 16 6" xfId="20232"/>
    <cellStyle name="_33-06 MED-ORÇ 2-11 5 16 7" xfId="23471"/>
    <cellStyle name="_33-06 MED-ORÇ 2-11 5 17" xfId="1834"/>
    <cellStyle name="_33-06 MED-ORÇ 2-11 5 17 2" xfId="4748"/>
    <cellStyle name="_33-06 MED-ORÇ 2-11 5 17 3" xfId="10478"/>
    <cellStyle name="_33-06 MED-ORÇ 2-11 5 17 4" xfId="13730"/>
    <cellStyle name="_33-06 MED-ORÇ 2-11 5 17 5" xfId="16982"/>
    <cellStyle name="_33-06 MED-ORÇ 2-11 5 17 6" xfId="20233"/>
    <cellStyle name="_33-06 MED-ORÇ 2-11 5 17 7" xfId="23472"/>
    <cellStyle name="_33-06 MED-ORÇ 2-11 5 18" xfId="1835"/>
    <cellStyle name="_33-06 MED-ORÇ 2-11 5 18 2" xfId="4749"/>
    <cellStyle name="_33-06 MED-ORÇ 2-11 5 18 3" xfId="10479"/>
    <cellStyle name="_33-06 MED-ORÇ 2-11 5 18 4" xfId="13731"/>
    <cellStyle name="_33-06 MED-ORÇ 2-11 5 18 5" xfId="16983"/>
    <cellStyle name="_33-06 MED-ORÇ 2-11 5 18 6" xfId="20234"/>
    <cellStyle name="_33-06 MED-ORÇ 2-11 5 18 7" xfId="23473"/>
    <cellStyle name="_33-06 MED-ORÇ 2-11 5 19" xfId="1836"/>
    <cellStyle name="_33-06 MED-ORÇ 2-11 5 19 2" xfId="4750"/>
    <cellStyle name="_33-06 MED-ORÇ 2-11 5 19 3" xfId="10480"/>
    <cellStyle name="_33-06 MED-ORÇ 2-11 5 19 4" xfId="13732"/>
    <cellStyle name="_33-06 MED-ORÇ 2-11 5 19 5" xfId="16984"/>
    <cellStyle name="_33-06 MED-ORÇ 2-11 5 19 6" xfId="20235"/>
    <cellStyle name="_33-06 MED-ORÇ 2-11 5 19 7" xfId="23474"/>
    <cellStyle name="_33-06 MED-ORÇ 2-11 5 2" xfId="1837"/>
    <cellStyle name="_33-06 MED-ORÇ 2-11 5 2 2" xfId="4751"/>
    <cellStyle name="_33-06 MED-ORÇ 2-11 5 2 3" xfId="10481"/>
    <cellStyle name="_33-06 MED-ORÇ 2-11 5 2 4" xfId="13733"/>
    <cellStyle name="_33-06 MED-ORÇ 2-11 5 2 5" xfId="16985"/>
    <cellStyle name="_33-06 MED-ORÇ 2-11 5 2 6" xfId="20236"/>
    <cellStyle name="_33-06 MED-ORÇ 2-11 5 2 7" xfId="23475"/>
    <cellStyle name="_33-06 MED-ORÇ 2-11 5 20" xfId="1838"/>
    <cellStyle name="_33-06 MED-ORÇ 2-11 5 20 2" xfId="4752"/>
    <cellStyle name="_33-06 MED-ORÇ 2-11 5 20 3" xfId="10482"/>
    <cellStyle name="_33-06 MED-ORÇ 2-11 5 20 4" xfId="13734"/>
    <cellStyle name="_33-06 MED-ORÇ 2-11 5 20 5" xfId="16986"/>
    <cellStyle name="_33-06 MED-ORÇ 2-11 5 20 6" xfId="20237"/>
    <cellStyle name="_33-06 MED-ORÇ 2-11 5 20 7" xfId="23476"/>
    <cellStyle name="_33-06 MED-ORÇ 2-11 5 21" xfId="1839"/>
    <cellStyle name="_33-06 MED-ORÇ 2-11 5 21 2" xfId="4753"/>
    <cellStyle name="_33-06 MED-ORÇ 2-11 5 21 3" xfId="10483"/>
    <cellStyle name="_33-06 MED-ORÇ 2-11 5 21 4" xfId="13735"/>
    <cellStyle name="_33-06 MED-ORÇ 2-11 5 21 5" xfId="16987"/>
    <cellStyle name="_33-06 MED-ORÇ 2-11 5 21 6" xfId="20238"/>
    <cellStyle name="_33-06 MED-ORÇ 2-11 5 21 7" xfId="23477"/>
    <cellStyle name="_33-06 MED-ORÇ 2-11 5 22" xfId="1840"/>
    <cellStyle name="_33-06 MED-ORÇ 2-11 5 22 2" xfId="4754"/>
    <cellStyle name="_33-06 MED-ORÇ 2-11 5 22 3" xfId="10484"/>
    <cellStyle name="_33-06 MED-ORÇ 2-11 5 22 4" xfId="13736"/>
    <cellStyle name="_33-06 MED-ORÇ 2-11 5 22 5" xfId="16988"/>
    <cellStyle name="_33-06 MED-ORÇ 2-11 5 22 6" xfId="20239"/>
    <cellStyle name="_33-06 MED-ORÇ 2-11 5 22 7" xfId="23478"/>
    <cellStyle name="_33-06 MED-ORÇ 2-11 5 23" xfId="1841"/>
    <cellStyle name="_33-06 MED-ORÇ 2-11 5 23 2" xfId="4755"/>
    <cellStyle name="_33-06 MED-ORÇ 2-11 5 23 3" xfId="10485"/>
    <cellStyle name="_33-06 MED-ORÇ 2-11 5 23 4" xfId="13737"/>
    <cellStyle name="_33-06 MED-ORÇ 2-11 5 23 5" xfId="16989"/>
    <cellStyle name="_33-06 MED-ORÇ 2-11 5 23 6" xfId="20240"/>
    <cellStyle name="_33-06 MED-ORÇ 2-11 5 23 7" xfId="23479"/>
    <cellStyle name="_33-06 MED-ORÇ 2-11 5 24" xfId="1842"/>
    <cellStyle name="_33-06 MED-ORÇ 2-11 5 24 2" xfId="4756"/>
    <cellStyle name="_33-06 MED-ORÇ 2-11 5 24 3" xfId="10486"/>
    <cellStyle name="_33-06 MED-ORÇ 2-11 5 24 4" xfId="13738"/>
    <cellStyle name="_33-06 MED-ORÇ 2-11 5 24 5" xfId="16990"/>
    <cellStyle name="_33-06 MED-ORÇ 2-11 5 24 6" xfId="20241"/>
    <cellStyle name="_33-06 MED-ORÇ 2-11 5 24 7" xfId="23480"/>
    <cellStyle name="_33-06 MED-ORÇ 2-11 5 25" xfId="3130"/>
    <cellStyle name="_33-06 MED-ORÇ 2-11 5 26" xfId="10470"/>
    <cellStyle name="_33-06 MED-ORÇ 2-11 5 27" xfId="13722"/>
    <cellStyle name="_33-06 MED-ORÇ 2-11 5 28" xfId="16974"/>
    <cellStyle name="_33-06 MED-ORÇ 2-11 5 29" xfId="20225"/>
    <cellStyle name="_33-06 MED-ORÇ 2-11 5 3" xfId="1843"/>
    <cellStyle name="_33-06 MED-ORÇ 2-11 5 3 2" xfId="4757"/>
    <cellStyle name="_33-06 MED-ORÇ 2-11 5 3 3" xfId="10487"/>
    <cellStyle name="_33-06 MED-ORÇ 2-11 5 3 4" xfId="13739"/>
    <cellStyle name="_33-06 MED-ORÇ 2-11 5 3 5" xfId="16991"/>
    <cellStyle name="_33-06 MED-ORÇ 2-11 5 3 6" xfId="20242"/>
    <cellStyle name="_33-06 MED-ORÇ 2-11 5 3 7" xfId="23481"/>
    <cellStyle name="_33-06 MED-ORÇ 2-11 5 30" xfId="23464"/>
    <cellStyle name="_33-06 MED-ORÇ 2-11 5 4" xfId="1844"/>
    <cellStyle name="_33-06 MED-ORÇ 2-11 5 4 2" xfId="4758"/>
    <cellStyle name="_33-06 MED-ORÇ 2-11 5 4 3" xfId="10488"/>
    <cellStyle name="_33-06 MED-ORÇ 2-11 5 4 4" xfId="13740"/>
    <cellStyle name="_33-06 MED-ORÇ 2-11 5 4 5" xfId="16992"/>
    <cellStyle name="_33-06 MED-ORÇ 2-11 5 4 6" xfId="20243"/>
    <cellStyle name="_33-06 MED-ORÇ 2-11 5 4 7" xfId="23482"/>
    <cellStyle name="_33-06 MED-ORÇ 2-11 5 5" xfId="1845"/>
    <cellStyle name="_33-06 MED-ORÇ 2-11 5 5 2" xfId="4759"/>
    <cellStyle name="_33-06 MED-ORÇ 2-11 5 5 3" xfId="10489"/>
    <cellStyle name="_33-06 MED-ORÇ 2-11 5 5 4" xfId="13741"/>
    <cellStyle name="_33-06 MED-ORÇ 2-11 5 5 5" xfId="16993"/>
    <cellStyle name="_33-06 MED-ORÇ 2-11 5 5 6" xfId="20244"/>
    <cellStyle name="_33-06 MED-ORÇ 2-11 5 5 7" xfId="23483"/>
    <cellStyle name="_33-06 MED-ORÇ 2-11 5 6" xfId="1846"/>
    <cellStyle name="_33-06 MED-ORÇ 2-11 5 6 2" xfId="4760"/>
    <cellStyle name="_33-06 MED-ORÇ 2-11 5 6 3" xfId="10490"/>
    <cellStyle name="_33-06 MED-ORÇ 2-11 5 6 4" xfId="13742"/>
    <cellStyle name="_33-06 MED-ORÇ 2-11 5 6 5" xfId="16994"/>
    <cellStyle name="_33-06 MED-ORÇ 2-11 5 6 6" xfId="20245"/>
    <cellStyle name="_33-06 MED-ORÇ 2-11 5 6 7" xfId="23484"/>
    <cellStyle name="_33-06 MED-ORÇ 2-11 5 7" xfId="1847"/>
    <cellStyle name="_33-06 MED-ORÇ 2-11 5 7 2" xfId="4761"/>
    <cellStyle name="_33-06 MED-ORÇ 2-11 5 7 3" xfId="10491"/>
    <cellStyle name="_33-06 MED-ORÇ 2-11 5 7 4" xfId="13743"/>
    <cellStyle name="_33-06 MED-ORÇ 2-11 5 7 5" xfId="16995"/>
    <cellStyle name="_33-06 MED-ORÇ 2-11 5 7 6" xfId="20246"/>
    <cellStyle name="_33-06 MED-ORÇ 2-11 5 7 7" xfId="23485"/>
    <cellStyle name="_33-06 MED-ORÇ 2-11 5 8" xfId="1848"/>
    <cellStyle name="_33-06 MED-ORÇ 2-11 5 8 2" xfId="4762"/>
    <cellStyle name="_33-06 MED-ORÇ 2-11 5 8 3" xfId="10492"/>
    <cellStyle name="_33-06 MED-ORÇ 2-11 5 8 4" xfId="13744"/>
    <cellStyle name="_33-06 MED-ORÇ 2-11 5 8 5" xfId="16996"/>
    <cellStyle name="_33-06 MED-ORÇ 2-11 5 8 6" xfId="20247"/>
    <cellStyle name="_33-06 MED-ORÇ 2-11 5 8 7" xfId="23486"/>
    <cellStyle name="_33-06 MED-ORÇ 2-11 5 9" xfId="1849"/>
    <cellStyle name="_33-06 MED-ORÇ 2-11 5 9 2" xfId="4763"/>
    <cellStyle name="_33-06 MED-ORÇ 2-11 5 9 3" xfId="10493"/>
    <cellStyle name="_33-06 MED-ORÇ 2-11 5 9 4" xfId="13745"/>
    <cellStyle name="_33-06 MED-ORÇ 2-11 5 9 5" xfId="16997"/>
    <cellStyle name="_33-06 MED-ORÇ 2-11 5 9 6" xfId="20248"/>
    <cellStyle name="_33-06 MED-ORÇ 2-11 5 9 7" xfId="23487"/>
    <cellStyle name="_33-06 MED-ORÇ 2-11 5_16-09_PE_V2_ARQ_M-O_28-01-11" xfId="6361"/>
    <cellStyle name="_33-06 MED-ORÇ 2-11 5_ARTICULADO" xfId="6123"/>
    <cellStyle name="_33-06 MED-ORÇ 2-11 5_ARTICULADO 2" xfId="10494"/>
    <cellStyle name="_33-06 MED-ORÇ 2-11 5_ARTICULADO 3" xfId="13746"/>
    <cellStyle name="_33-06 MED-ORÇ 2-11 5_ARTICULADO 4" xfId="16998"/>
    <cellStyle name="_33-06 MED-ORÇ 2-11 5_ARTICULADO 5" xfId="20249"/>
    <cellStyle name="_33-06 MED-ORÇ 2-11 5_ARTICULADO 6" xfId="23488"/>
    <cellStyle name="_33-06 MED-ORÇ 2-11 50" xfId="1850"/>
    <cellStyle name="_33-06 MED-ORÇ 2-11 50 2" xfId="4764"/>
    <cellStyle name="_33-06 MED-ORÇ 2-11 50 3" xfId="10495"/>
    <cellStyle name="_33-06 MED-ORÇ 2-11 50 4" xfId="13747"/>
    <cellStyle name="_33-06 MED-ORÇ 2-11 50 5" xfId="16999"/>
    <cellStyle name="_33-06 MED-ORÇ 2-11 50 6" xfId="20250"/>
    <cellStyle name="_33-06 MED-ORÇ 2-11 50 7" xfId="23489"/>
    <cellStyle name="_33-06 MED-ORÇ 2-11 51" xfId="1851"/>
    <cellStyle name="_33-06 MED-ORÇ 2-11 51 2" xfId="4765"/>
    <cellStyle name="_33-06 MED-ORÇ 2-11 51 3" xfId="10496"/>
    <cellStyle name="_33-06 MED-ORÇ 2-11 51 4" xfId="13748"/>
    <cellStyle name="_33-06 MED-ORÇ 2-11 51 5" xfId="17000"/>
    <cellStyle name="_33-06 MED-ORÇ 2-11 51 6" xfId="20251"/>
    <cellStyle name="_33-06 MED-ORÇ 2-11 51 7" xfId="23490"/>
    <cellStyle name="_33-06 MED-ORÇ 2-11 52" xfId="1852"/>
    <cellStyle name="_33-06 MED-ORÇ 2-11 52 2" xfId="4766"/>
    <cellStyle name="_33-06 MED-ORÇ 2-11 52 3" xfId="10497"/>
    <cellStyle name="_33-06 MED-ORÇ 2-11 52 4" xfId="13749"/>
    <cellStyle name="_33-06 MED-ORÇ 2-11 52 5" xfId="17001"/>
    <cellStyle name="_33-06 MED-ORÇ 2-11 52 6" xfId="20252"/>
    <cellStyle name="_33-06 MED-ORÇ 2-11 52 7" xfId="23491"/>
    <cellStyle name="_33-06 MED-ORÇ 2-11 53" xfId="1853"/>
    <cellStyle name="_33-06 MED-ORÇ 2-11 53 2" xfId="4767"/>
    <cellStyle name="_33-06 MED-ORÇ 2-11 53 3" xfId="10498"/>
    <cellStyle name="_33-06 MED-ORÇ 2-11 53 4" xfId="13750"/>
    <cellStyle name="_33-06 MED-ORÇ 2-11 53 5" xfId="17002"/>
    <cellStyle name="_33-06 MED-ORÇ 2-11 53 6" xfId="20253"/>
    <cellStyle name="_33-06 MED-ORÇ 2-11 53 7" xfId="23492"/>
    <cellStyle name="_33-06 MED-ORÇ 2-11 54" xfId="1854"/>
    <cellStyle name="_33-06 MED-ORÇ 2-11 54 2" xfId="4768"/>
    <cellStyle name="_33-06 MED-ORÇ 2-11 54 3" xfId="10499"/>
    <cellStyle name="_33-06 MED-ORÇ 2-11 54 4" xfId="13751"/>
    <cellStyle name="_33-06 MED-ORÇ 2-11 54 5" xfId="17003"/>
    <cellStyle name="_33-06 MED-ORÇ 2-11 54 6" xfId="20254"/>
    <cellStyle name="_33-06 MED-ORÇ 2-11 54 7" xfId="23493"/>
    <cellStyle name="_33-06 MED-ORÇ 2-11 55" xfId="1855"/>
    <cellStyle name="_33-06 MED-ORÇ 2-11 55 2" xfId="4769"/>
    <cellStyle name="_33-06 MED-ORÇ 2-11 55 3" xfId="10500"/>
    <cellStyle name="_33-06 MED-ORÇ 2-11 55 4" xfId="13752"/>
    <cellStyle name="_33-06 MED-ORÇ 2-11 55 5" xfId="17004"/>
    <cellStyle name="_33-06 MED-ORÇ 2-11 55 6" xfId="20255"/>
    <cellStyle name="_33-06 MED-ORÇ 2-11 55 7" xfId="23494"/>
    <cellStyle name="_33-06 MED-ORÇ 2-11 56" xfId="1856"/>
    <cellStyle name="_33-06 MED-ORÇ 2-11 56 2" xfId="4770"/>
    <cellStyle name="_33-06 MED-ORÇ 2-11 56 3" xfId="10501"/>
    <cellStyle name="_33-06 MED-ORÇ 2-11 56 4" xfId="13753"/>
    <cellStyle name="_33-06 MED-ORÇ 2-11 56 5" xfId="17005"/>
    <cellStyle name="_33-06 MED-ORÇ 2-11 56 6" xfId="20256"/>
    <cellStyle name="_33-06 MED-ORÇ 2-11 56 7" xfId="23495"/>
    <cellStyle name="_33-06 MED-ORÇ 2-11 57" xfId="1857"/>
    <cellStyle name="_33-06 MED-ORÇ 2-11 57 2" xfId="4771"/>
    <cellStyle name="_33-06 MED-ORÇ 2-11 57 3" xfId="10502"/>
    <cellStyle name="_33-06 MED-ORÇ 2-11 57 4" xfId="13754"/>
    <cellStyle name="_33-06 MED-ORÇ 2-11 57 5" xfId="17006"/>
    <cellStyle name="_33-06 MED-ORÇ 2-11 57 6" xfId="20257"/>
    <cellStyle name="_33-06 MED-ORÇ 2-11 57 7" xfId="23496"/>
    <cellStyle name="_33-06 MED-ORÇ 2-11 58" xfId="1858"/>
    <cellStyle name="_33-06 MED-ORÇ 2-11 58 2" xfId="4772"/>
    <cellStyle name="_33-06 MED-ORÇ 2-11 58 3" xfId="10503"/>
    <cellStyle name="_33-06 MED-ORÇ 2-11 58 4" xfId="13755"/>
    <cellStyle name="_33-06 MED-ORÇ 2-11 58 5" xfId="17007"/>
    <cellStyle name="_33-06 MED-ORÇ 2-11 58 6" xfId="20258"/>
    <cellStyle name="_33-06 MED-ORÇ 2-11 58 7" xfId="23497"/>
    <cellStyle name="_33-06 MED-ORÇ 2-11 59" xfId="1859"/>
    <cellStyle name="_33-06 MED-ORÇ 2-11 59 2" xfId="4773"/>
    <cellStyle name="_33-06 MED-ORÇ 2-11 59 3" xfId="10504"/>
    <cellStyle name="_33-06 MED-ORÇ 2-11 59 4" xfId="13756"/>
    <cellStyle name="_33-06 MED-ORÇ 2-11 59 5" xfId="17008"/>
    <cellStyle name="_33-06 MED-ORÇ 2-11 59 6" xfId="20259"/>
    <cellStyle name="_33-06 MED-ORÇ 2-11 59 7" xfId="23498"/>
    <cellStyle name="_33-06 MED-ORÇ 2-11 6" xfId="164"/>
    <cellStyle name="_33-06 MED-ORÇ 2-11 6 10" xfId="1860"/>
    <cellStyle name="_33-06 MED-ORÇ 2-11 6 10 2" xfId="4774"/>
    <cellStyle name="_33-06 MED-ORÇ 2-11 6 10 3" xfId="10506"/>
    <cellStyle name="_33-06 MED-ORÇ 2-11 6 10 4" xfId="13758"/>
    <cellStyle name="_33-06 MED-ORÇ 2-11 6 10 5" xfId="17010"/>
    <cellStyle name="_33-06 MED-ORÇ 2-11 6 10 6" xfId="20261"/>
    <cellStyle name="_33-06 MED-ORÇ 2-11 6 10 7" xfId="23500"/>
    <cellStyle name="_33-06 MED-ORÇ 2-11 6 11" xfId="1861"/>
    <cellStyle name="_33-06 MED-ORÇ 2-11 6 11 2" xfId="4775"/>
    <cellStyle name="_33-06 MED-ORÇ 2-11 6 11 3" xfId="10507"/>
    <cellStyle name="_33-06 MED-ORÇ 2-11 6 11 4" xfId="13759"/>
    <cellStyle name="_33-06 MED-ORÇ 2-11 6 11 5" xfId="17011"/>
    <cellStyle name="_33-06 MED-ORÇ 2-11 6 11 6" xfId="20262"/>
    <cellStyle name="_33-06 MED-ORÇ 2-11 6 11 7" xfId="23501"/>
    <cellStyle name="_33-06 MED-ORÇ 2-11 6 12" xfId="1862"/>
    <cellStyle name="_33-06 MED-ORÇ 2-11 6 12 2" xfId="4776"/>
    <cellStyle name="_33-06 MED-ORÇ 2-11 6 12 3" xfId="10508"/>
    <cellStyle name="_33-06 MED-ORÇ 2-11 6 12 4" xfId="13760"/>
    <cellStyle name="_33-06 MED-ORÇ 2-11 6 12 5" xfId="17012"/>
    <cellStyle name="_33-06 MED-ORÇ 2-11 6 12 6" xfId="20263"/>
    <cellStyle name="_33-06 MED-ORÇ 2-11 6 12 7" xfId="23502"/>
    <cellStyle name="_33-06 MED-ORÇ 2-11 6 13" xfId="1863"/>
    <cellStyle name="_33-06 MED-ORÇ 2-11 6 13 2" xfId="4777"/>
    <cellStyle name="_33-06 MED-ORÇ 2-11 6 13 3" xfId="10509"/>
    <cellStyle name="_33-06 MED-ORÇ 2-11 6 13 4" xfId="13761"/>
    <cellStyle name="_33-06 MED-ORÇ 2-11 6 13 5" xfId="17013"/>
    <cellStyle name="_33-06 MED-ORÇ 2-11 6 13 6" xfId="20264"/>
    <cellStyle name="_33-06 MED-ORÇ 2-11 6 13 7" xfId="23503"/>
    <cellStyle name="_33-06 MED-ORÇ 2-11 6 14" xfId="1864"/>
    <cellStyle name="_33-06 MED-ORÇ 2-11 6 14 2" xfId="4778"/>
    <cellStyle name="_33-06 MED-ORÇ 2-11 6 14 3" xfId="10510"/>
    <cellStyle name="_33-06 MED-ORÇ 2-11 6 14 4" xfId="13762"/>
    <cellStyle name="_33-06 MED-ORÇ 2-11 6 14 5" xfId="17014"/>
    <cellStyle name="_33-06 MED-ORÇ 2-11 6 14 6" xfId="20265"/>
    <cellStyle name="_33-06 MED-ORÇ 2-11 6 14 7" xfId="23504"/>
    <cellStyle name="_33-06 MED-ORÇ 2-11 6 15" xfId="1865"/>
    <cellStyle name="_33-06 MED-ORÇ 2-11 6 15 2" xfId="4779"/>
    <cellStyle name="_33-06 MED-ORÇ 2-11 6 15 3" xfId="10511"/>
    <cellStyle name="_33-06 MED-ORÇ 2-11 6 15 4" xfId="13763"/>
    <cellStyle name="_33-06 MED-ORÇ 2-11 6 15 5" xfId="17015"/>
    <cellStyle name="_33-06 MED-ORÇ 2-11 6 15 6" xfId="20266"/>
    <cellStyle name="_33-06 MED-ORÇ 2-11 6 15 7" xfId="23505"/>
    <cellStyle name="_33-06 MED-ORÇ 2-11 6 16" xfId="1866"/>
    <cellStyle name="_33-06 MED-ORÇ 2-11 6 16 2" xfId="4780"/>
    <cellStyle name="_33-06 MED-ORÇ 2-11 6 16 3" xfId="10512"/>
    <cellStyle name="_33-06 MED-ORÇ 2-11 6 16 4" xfId="13764"/>
    <cellStyle name="_33-06 MED-ORÇ 2-11 6 16 5" xfId="17016"/>
    <cellStyle name="_33-06 MED-ORÇ 2-11 6 16 6" xfId="20267"/>
    <cellStyle name="_33-06 MED-ORÇ 2-11 6 16 7" xfId="23506"/>
    <cellStyle name="_33-06 MED-ORÇ 2-11 6 17" xfId="1867"/>
    <cellStyle name="_33-06 MED-ORÇ 2-11 6 17 2" xfId="4781"/>
    <cellStyle name="_33-06 MED-ORÇ 2-11 6 17 3" xfId="10513"/>
    <cellStyle name="_33-06 MED-ORÇ 2-11 6 17 4" xfId="13765"/>
    <cellStyle name="_33-06 MED-ORÇ 2-11 6 17 5" xfId="17017"/>
    <cellStyle name="_33-06 MED-ORÇ 2-11 6 17 6" xfId="20268"/>
    <cellStyle name="_33-06 MED-ORÇ 2-11 6 17 7" xfId="23507"/>
    <cellStyle name="_33-06 MED-ORÇ 2-11 6 18" xfId="1868"/>
    <cellStyle name="_33-06 MED-ORÇ 2-11 6 18 2" xfId="4782"/>
    <cellStyle name="_33-06 MED-ORÇ 2-11 6 18 3" xfId="10514"/>
    <cellStyle name="_33-06 MED-ORÇ 2-11 6 18 4" xfId="13766"/>
    <cellStyle name="_33-06 MED-ORÇ 2-11 6 18 5" xfId="17018"/>
    <cellStyle name="_33-06 MED-ORÇ 2-11 6 18 6" xfId="20269"/>
    <cellStyle name="_33-06 MED-ORÇ 2-11 6 18 7" xfId="23508"/>
    <cellStyle name="_33-06 MED-ORÇ 2-11 6 19" xfId="1869"/>
    <cellStyle name="_33-06 MED-ORÇ 2-11 6 19 2" xfId="4783"/>
    <cellStyle name="_33-06 MED-ORÇ 2-11 6 19 3" xfId="10515"/>
    <cellStyle name="_33-06 MED-ORÇ 2-11 6 19 4" xfId="13767"/>
    <cellStyle name="_33-06 MED-ORÇ 2-11 6 19 5" xfId="17019"/>
    <cellStyle name="_33-06 MED-ORÇ 2-11 6 19 6" xfId="20270"/>
    <cellStyle name="_33-06 MED-ORÇ 2-11 6 19 7" xfId="23509"/>
    <cellStyle name="_33-06 MED-ORÇ 2-11 6 2" xfId="1870"/>
    <cellStyle name="_33-06 MED-ORÇ 2-11 6 2 2" xfId="4784"/>
    <cellStyle name="_33-06 MED-ORÇ 2-11 6 2 3" xfId="10516"/>
    <cellStyle name="_33-06 MED-ORÇ 2-11 6 2 4" xfId="13768"/>
    <cellStyle name="_33-06 MED-ORÇ 2-11 6 2 5" xfId="17020"/>
    <cellStyle name="_33-06 MED-ORÇ 2-11 6 2 6" xfId="20271"/>
    <cellStyle name="_33-06 MED-ORÇ 2-11 6 2 7" xfId="23510"/>
    <cellStyle name="_33-06 MED-ORÇ 2-11 6 20" xfId="1871"/>
    <cellStyle name="_33-06 MED-ORÇ 2-11 6 20 2" xfId="4785"/>
    <cellStyle name="_33-06 MED-ORÇ 2-11 6 20 3" xfId="10517"/>
    <cellStyle name="_33-06 MED-ORÇ 2-11 6 20 4" xfId="13769"/>
    <cellStyle name="_33-06 MED-ORÇ 2-11 6 20 5" xfId="17021"/>
    <cellStyle name="_33-06 MED-ORÇ 2-11 6 20 6" xfId="20272"/>
    <cellStyle name="_33-06 MED-ORÇ 2-11 6 20 7" xfId="23511"/>
    <cellStyle name="_33-06 MED-ORÇ 2-11 6 21" xfId="1872"/>
    <cellStyle name="_33-06 MED-ORÇ 2-11 6 21 2" xfId="4786"/>
    <cellStyle name="_33-06 MED-ORÇ 2-11 6 21 3" xfId="10518"/>
    <cellStyle name="_33-06 MED-ORÇ 2-11 6 21 4" xfId="13770"/>
    <cellStyle name="_33-06 MED-ORÇ 2-11 6 21 5" xfId="17022"/>
    <cellStyle name="_33-06 MED-ORÇ 2-11 6 21 6" xfId="20273"/>
    <cellStyle name="_33-06 MED-ORÇ 2-11 6 21 7" xfId="23512"/>
    <cellStyle name="_33-06 MED-ORÇ 2-11 6 22" xfId="1873"/>
    <cellStyle name="_33-06 MED-ORÇ 2-11 6 22 2" xfId="4787"/>
    <cellStyle name="_33-06 MED-ORÇ 2-11 6 22 3" xfId="10519"/>
    <cellStyle name="_33-06 MED-ORÇ 2-11 6 22 4" xfId="13771"/>
    <cellStyle name="_33-06 MED-ORÇ 2-11 6 22 5" xfId="17023"/>
    <cellStyle name="_33-06 MED-ORÇ 2-11 6 22 6" xfId="20274"/>
    <cellStyle name="_33-06 MED-ORÇ 2-11 6 22 7" xfId="23513"/>
    <cellStyle name="_33-06 MED-ORÇ 2-11 6 23" xfId="1874"/>
    <cellStyle name="_33-06 MED-ORÇ 2-11 6 23 2" xfId="4788"/>
    <cellStyle name="_33-06 MED-ORÇ 2-11 6 23 3" xfId="10520"/>
    <cellStyle name="_33-06 MED-ORÇ 2-11 6 23 4" xfId="13772"/>
    <cellStyle name="_33-06 MED-ORÇ 2-11 6 23 5" xfId="17024"/>
    <cellStyle name="_33-06 MED-ORÇ 2-11 6 23 6" xfId="20275"/>
    <cellStyle name="_33-06 MED-ORÇ 2-11 6 23 7" xfId="23514"/>
    <cellStyle name="_33-06 MED-ORÇ 2-11 6 24" xfId="1875"/>
    <cellStyle name="_33-06 MED-ORÇ 2-11 6 24 2" xfId="4789"/>
    <cellStyle name="_33-06 MED-ORÇ 2-11 6 24 3" xfId="10521"/>
    <cellStyle name="_33-06 MED-ORÇ 2-11 6 24 4" xfId="13773"/>
    <cellStyle name="_33-06 MED-ORÇ 2-11 6 24 5" xfId="17025"/>
    <cellStyle name="_33-06 MED-ORÇ 2-11 6 24 6" xfId="20276"/>
    <cellStyle name="_33-06 MED-ORÇ 2-11 6 24 7" xfId="23515"/>
    <cellStyle name="_33-06 MED-ORÇ 2-11 6 25" xfId="3131"/>
    <cellStyle name="_33-06 MED-ORÇ 2-11 6 26" xfId="10505"/>
    <cellStyle name="_33-06 MED-ORÇ 2-11 6 27" xfId="13757"/>
    <cellStyle name="_33-06 MED-ORÇ 2-11 6 28" xfId="17009"/>
    <cellStyle name="_33-06 MED-ORÇ 2-11 6 29" xfId="20260"/>
    <cellStyle name="_33-06 MED-ORÇ 2-11 6 3" xfId="1876"/>
    <cellStyle name="_33-06 MED-ORÇ 2-11 6 3 2" xfId="4790"/>
    <cellStyle name="_33-06 MED-ORÇ 2-11 6 3 3" xfId="10522"/>
    <cellStyle name="_33-06 MED-ORÇ 2-11 6 3 4" xfId="13774"/>
    <cellStyle name="_33-06 MED-ORÇ 2-11 6 3 5" xfId="17026"/>
    <cellStyle name="_33-06 MED-ORÇ 2-11 6 3 6" xfId="20277"/>
    <cellStyle name="_33-06 MED-ORÇ 2-11 6 3 7" xfId="23516"/>
    <cellStyle name="_33-06 MED-ORÇ 2-11 6 30" xfId="23499"/>
    <cellStyle name="_33-06 MED-ORÇ 2-11 6 4" xfId="1877"/>
    <cellStyle name="_33-06 MED-ORÇ 2-11 6 4 2" xfId="4791"/>
    <cellStyle name="_33-06 MED-ORÇ 2-11 6 4 3" xfId="10523"/>
    <cellStyle name="_33-06 MED-ORÇ 2-11 6 4 4" xfId="13775"/>
    <cellStyle name="_33-06 MED-ORÇ 2-11 6 4 5" xfId="17027"/>
    <cellStyle name="_33-06 MED-ORÇ 2-11 6 4 6" xfId="20278"/>
    <cellStyle name="_33-06 MED-ORÇ 2-11 6 4 7" xfId="23517"/>
    <cellStyle name="_33-06 MED-ORÇ 2-11 6 5" xfId="1878"/>
    <cellStyle name="_33-06 MED-ORÇ 2-11 6 5 2" xfId="4792"/>
    <cellStyle name="_33-06 MED-ORÇ 2-11 6 5 3" xfId="10524"/>
    <cellStyle name="_33-06 MED-ORÇ 2-11 6 5 4" xfId="13776"/>
    <cellStyle name="_33-06 MED-ORÇ 2-11 6 5 5" xfId="17028"/>
    <cellStyle name="_33-06 MED-ORÇ 2-11 6 5 6" xfId="20279"/>
    <cellStyle name="_33-06 MED-ORÇ 2-11 6 5 7" xfId="23518"/>
    <cellStyle name="_33-06 MED-ORÇ 2-11 6 6" xfId="1879"/>
    <cellStyle name="_33-06 MED-ORÇ 2-11 6 6 2" xfId="4793"/>
    <cellStyle name="_33-06 MED-ORÇ 2-11 6 6 3" xfId="10525"/>
    <cellStyle name="_33-06 MED-ORÇ 2-11 6 6 4" xfId="13777"/>
    <cellStyle name="_33-06 MED-ORÇ 2-11 6 6 5" xfId="17029"/>
    <cellStyle name="_33-06 MED-ORÇ 2-11 6 6 6" xfId="20280"/>
    <cellStyle name="_33-06 MED-ORÇ 2-11 6 6 7" xfId="23519"/>
    <cellStyle name="_33-06 MED-ORÇ 2-11 6 7" xfId="1880"/>
    <cellStyle name="_33-06 MED-ORÇ 2-11 6 7 2" xfId="4794"/>
    <cellStyle name="_33-06 MED-ORÇ 2-11 6 7 3" xfId="10526"/>
    <cellStyle name="_33-06 MED-ORÇ 2-11 6 7 4" xfId="13778"/>
    <cellStyle name="_33-06 MED-ORÇ 2-11 6 7 5" xfId="17030"/>
    <cellStyle name="_33-06 MED-ORÇ 2-11 6 7 6" xfId="20281"/>
    <cellStyle name="_33-06 MED-ORÇ 2-11 6 7 7" xfId="23520"/>
    <cellStyle name="_33-06 MED-ORÇ 2-11 6 8" xfId="1881"/>
    <cellStyle name="_33-06 MED-ORÇ 2-11 6 8 2" xfId="4795"/>
    <cellStyle name="_33-06 MED-ORÇ 2-11 6 8 3" xfId="10527"/>
    <cellStyle name="_33-06 MED-ORÇ 2-11 6 8 4" xfId="13779"/>
    <cellStyle name="_33-06 MED-ORÇ 2-11 6 8 5" xfId="17031"/>
    <cellStyle name="_33-06 MED-ORÇ 2-11 6 8 6" xfId="20282"/>
    <cellStyle name="_33-06 MED-ORÇ 2-11 6 8 7" xfId="23521"/>
    <cellStyle name="_33-06 MED-ORÇ 2-11 6 9" xfId="1882"/>
    <cellStyle name="_33-06 MED-ORÇ 2-11 6 9 2" xfId="4796"/>
    <cellStyle name="_33-06 MED-ORÇ 2-11 6 9 3" xfId="10528"/>
    <cellStyle name="_33-06 MED-ORÇ 2-11 6 9 4" xfId="13780"/>
    <cellStyle name="_33-06 MED-ORÇ 2-11 6 9 5" xfId="17032"/>
    <cellStyle name="_33-06 MED-ORÇ 2-11 6 9 6" xfId="20283"/>
    <cellStyle name="_33-06 MED-ORÇ 2-11 6 9 7" xfId="23522"/>
    <cellStyle name="_33-06 MED-ORÇ 2-11 6_16-09_PE_V2_ARQ_M-O_28-01-11" xfId="6362"/>
    <cellStyle name="_33-06 MED-ORÇ 2-11 6_ARTICULADO" xfId="6124"/>
    <cellStyle name="_33-06 MED-ORÇ 2-11 6_ARTICULADO 2" xfId="10529"/>
    <cellStyle name="_33-06 MED-ORÇ 2-11 6_ARTICULADO 3" xfId="13781"/>
    <cellStyle name="_33-06 MED-ORÇ 2-11 6_ARTICULADO 4" xfId="17033"/>
    <cellStyle name="_33-06 MED-ORÇ 2-11 6_ARTICULADO 5" xfId="20284"/>
    <cellStyle name="_33-06 MED-ORÇ 2-11 6_ARTICULADO 6" xfId="23523"/>
    <cellStyle name="_33-06 MED-ORÇ 2-11 60" xfId="1883"/>
    <cellStyle name="_33-06 MED-ORÇ 2-11 60 2" xfId="4797"/>
    <cellStyle name="_33-06 MED-ORÇ 2-11 60 3" xfId="10530"/>
    <cellStyle name="_33-06 MED-ORÇ 2-11 60 4" xfId="13782"/>
    <cellStyle name="_33-06 MED-ORÇ 2-11 60 5" xfId="17034"/>
    <cellStyle name="_33-06 MED-ORÇ 2-11 60 6" xfId="20285"/>
    <cellStyle name="_33-06 MED-ORÇ 2-11 60 7" xfId="23524"/>
    <cellStyle name="_33-06 MED-ORÇ 2-11 61" xfId="1884"/>
    <cellStyle name="_33-06 MED-ORÇ 2-11 61 2" xfId="4798"/>
    <cellStyle name="_33-06 MED-ORÇ 2-11 61 3" xfId="10531"/>
    <cellStyle name="_33-06 MED-ORÇ 2-11 61 4" xfId="13783"/>
    <cellStyle name="_33-06 MED-ORÇ 2-11 61 5" xfId="17035"/>
    <cellStyle name="_33-06 MED-ORÇ 2-11 61 6" xfId="20286"/>
    <cellStyle name="_33-06 MED-ORÇ 2-11 61 7" xfId="23525"/>
    <cellStyle name="_33-06 MED-ORÇ 2-11 62" xfId="1885"/>
    <cellStyle name="_33-06 MED-ORÇ 2-11 62 2" xfId="4799"/>
    <cellStyle name="_33-06 MED-ORÇ 2-11 62 3" xfId="10532"/>
    <cellStyle name="_33-06 MED-ORÇ 2-11 62 4" xfId="13784"/>
    <cellStyle name="_33-06 MED-ORÇ 2-11 62 5" xfId="17036"/>
    <cellStyle name="_33-06 MED-ORÇ 2-11 62 6" xfId="20287"/>
    <cellStyle name="_33-06 MED-ORÇ 2-11 62 7" xfId="23526"/>
    <cellStyle name="_33-06 MED-ORÇ 2-11 63" xfId="1886"/>
    <cellStyle name="_33-06 MED-ORÇ 2-11 63 2" xfId="4800"/>
    <cellStyle name="_33-06 MED-ORÇ 2-11 63 3" xfId="10533"/>
    <cellStyle name="_33-06 MED-ORÇ 2-11 63 4" xfId="13785"/>
    <cellStyle name="_33-06 MED-ORÇ 2-11 63 5" xfId="17037"/>
    <cellStyle name="_33-06 MED-ORÇ 2-11 63 6" xfId="20288"/>
    <cellStyle name="_33-06 MED-ORÇ 2-11 63 7" xfId="23527"/>
    <cellStyle name="_33-06 MED-ORÇ 2-11 64" xfId="1887"/>
    <cellStyle name="_33-06 MED-ORÇ 2-11 64 2" xfId="4801"/>
    <cellStyle name="_33-06 MED-ORÇ 2-11 64 3" xfId="10534"/>
    <cellStyle name="_33-06 MED-ORÇ 2-11 64 4" xfId="13786"/>
    <cellStyle name="_33-06 MED-ORÇ 2-11 64 5" xfId="17038"/>
    <cellStyle name="_33-06 MED-ORÇ 2-11 64 6" xfId="20289"/>
    <cellStyle name="_33-06 MED-ORÇ 2-11 64 7" xfId="23528"/>
    <cellStyle name="_33-06 MED-ORÇ 2-11 65" xfId="1888"/>
    <cellStyle name="_33-06 MED-ORÇ 2-11 65 2" xfId="4802"/>
    <cellStyle name="_33-06 MED-ORÇ 2-11 65 3" xfId="10535"/>
    <cellStyle name="_33-06 MED-ORÇ 2-11 65 4" xfId="13787"/>
    <cellStyle name="_33-06 MED-ORÇ 2-11 65 5" xfId="17039"/>
    <cellStyle name="_33-06 MED-ORÇ 2-11 65 6" xfId="20290"/>
    <cellStyle name="_33-06 MED-ORÇ 2-11 65 7" xfId="23529"/>
    <cellStyle name="_33-06 MED-ORÇ 2-11 66" xfId="1889"/>
    <cellStyle name="_33-06 MED-ORÇ 2-11 66 2" xfId="4803"/>
    <cellStyle name="_33-06 MED-ORÇ 2-11 66 3" xfId="10536"/>
    <cellStyle name="_33-06 MED-ORÇ 2-11 66 4" xfId="13788"/>
    <cellStyle name="_33-06 MED-ORÇ 2-11 66 5" xfId="17040"/>
    <cellStyle name="_33-06 MED-ORÇ 2-11 66 6" xfId="20291"/>
    <cellStyle name="_33-06 MED-ORÇ 2-11 66 7" xfId="23530"/>
    <cellStyle name="_33-06 MED-ORÇ 2-11 67" xfId="1890"/>
    <cellStyle name="_33-06 MED-ORÇ 2-11 67 2" xfId="4804"/>
    <cellStyle name="_33-06 MED-ORÇ 2-11 67 3" xfId="10537"/>
    <cellStyle name="_33-06 MED-ORÇ 2-11 67 4" xfId="13789"/>
    <cellStyle name="_33-06 MED-ORÇ 2-11 67 5" xfId="17041"/>
    <cellStyle name="_33-06 MED-ORÇ 2-11 67 6" xfId="20292"/>
    <cellStyle name="_33-06 MED-ORÇ 2-11 67 7" xfId="23531"/>
    <cellStyle name="_33-06 MED-ORÇ 2-11 68" xfId="1891"/>
    <cellStyle name="_33-06 MED-ORÇ 2-11 68 2" xfId="4805"/>
    <cellStyle name="_33-06 MED-ORÇ 2-11 68 3" xfId="10538"/>
    <cellStyle name="_33-06 MED-ORÇ 2-11 68 4" xfId="13790"/>
    <cellStyle name="_33-06 MED-ORÇ 2-11 68 5" xfId="17042"/>
    <cellStyle name="_33-06 MED-ORÇ 2-11 68 6" xfId="20293"/>
    <cellStyle name="_33-06 MED-ORÇ 2-11 68 7" xfId="23532"/>
    <cellStyle name="_33-06 MED-ORÇ 2-11 69" xfId="7521"/>
    <cellStyle name="_33-06 MED-ORÇ 2-11 7" xfId="165"/>
    <cellStyle name="_33-06 MED-ORÇ 2-11 7 10" xfId="1892"/>
    <cellStyle name="_33-06 MED-ORÇ 2-11 7 10 2" xfId="4806"/>
    <cellStyle name="_33-06 MED-ORÇ 2-11 7 10 3" xfId="10540"/>
    <cellStyle name="_33-06 MED-ORÇ 2-11 7 10 4" xfId="13792"/>
    <cellStyle name="_33-06 MED-ORÇ 2-11 7 10 5" xfId="17044"/>
    <cellStyle name="_33-06 MED-ORÇ 2-11 7 10 6" xfId="20295"/>
    <cellStyle name="_33-06 MED-ORÇ 2-11 7 10 7" xfId="23534"/>
    <cellStyle name="_33-06 MED-ORÇ 2-11 7 11" xfId="1893"/>
    <cellStyle name="_33-06 MED-ORÇ 2-11 7 11 2" xfId="4807"/>
    <cellStyle name="_33-06 MED-ORÇ 2-11 7 11 3" xfId="10541"/>
    <cellStyle name="_33-06 MED-ORÇ 2-11 7 11 4" xfId="13793"/>
    <cellStyle name="_33-06 MED-ORÇ 2-11 7 11 5" xfId="17045"/>
    <cellStyle name="_33-06 MED-ORÇ 2-11 7 11 6" xfId="20296"/>
    <cellStyle name="_33-06 MED-ORÇ 2-11 7 11 7" xfId="23535"/>
    <cellStyle name="_33-06 MED-ORÇ 2-11 7 12" xfId="1894"/>
    <cellStyle name="_33-06 MED-ORÇ 2-11 7 12 2" xfId="4808"/>
    <cellStyle name="_33-06 MED-ORÇ 2-11 7 12 3" xfId="10542"/>
    <cellStyle name="_33-06 MED-ORÇ 2-11 7 12 4" xfId="13794"/>
    <cellStyle name="_33-06 MED-ORÇ 2-11 7 12 5" xfId="17046"/>
    <cellStyle name="_33-06 MED-ORÇ 2-11 7 12 6" xfId="20297"/>
    <cellStyle name="_33-06 MED-ORÇ 2-11 7 12 7" xfId="23536"/>
    <cellStyle name="_33-06 MED-ORÇ 2-11 7 13" xfId="1895"/>
    <cellStyle name="_33-06 MED-ORÇ 2-11 7 13 2" xfId="4809"/>
    <cellStyle name="_33-06 MED-ORÇ 2-11 7 13 3" xfId="10543"/>
    <cellStyle name="_33-06 MED-ORÇ 2-11 7 13 4" xfId="13795"/>
    <cellStyle name="_33-06 MED-ORÇ 2-11 7 13 5" xfId="17047"/>
    <cellStyle name="_33-06 MED-ORÇ 2-11 7 13 6" xfId="20298"/>
    <cellStyle name="_33-06 MED-ORÇ 2-11 7 13 7" xfId="23537"/>
    <cellStyle name="_33-06 MED-ORÇ 2-11 7 14" xfId="1896"/>
    <cellStyle name="_33-06 MED-ORÇ 2-11 7 14 2" xfId="4810"/>
    <cellStyle name="_33-06 MED-ORÇ 2-11 7 14 3" xfId="10544"/>
    <cellStyle name="_33-06 MED-ORÇ 2-11 7 14 4" xfId="13796"/>
    <cellStyle name="_33-06 MED-ORÇ 2-11 7 14 5" xfId="17048"/>
    <cellStyle name="_33-06 MED-ORÇ 2-11 7 14 6" xfId="20299"/>
    <cellStyle name="_33-06 MED-ORÇ 2-11 7 14 7" xfId="23538"/>
    <cellStyle name="_33-06 MED-ORÇ 2-11 7 15" xfId="1897"/>
    <cellStyle name="_33-06 MED-ORÇ 2-11 7 15 2" xfId="4811"/>
    <cellStyle name="_33-06 MED-ORÇ 2-11 7 15 3" xfId="10545"/>
    <cellStyle name="_33-06 MED-ORÇ 2-11 7 15 4" xfId="13797"/>
    <cellStyle name="_33-06 MED-ORÇ 2-11 7 15 5" xfId="17049"/>
    <cellStyle name="_33-06 MED-ORÇ 2-11 7 15 6" xfId="20300"/>
    <cellStyle name="_33-06 MED-ORÇ 2-11 7 15 7" xfId="23539"/>
    <cellStyle name="_33-06 MED-ORÇ 2-11 7 16" xfId="1898"/>
    <cellStyle name="_33-06 MED-ORÇ 2-11 7 16 2" xfId="4812"/>
    <cellStyle name="_33-06 MED-ORÇ 2-11 7 16 3" xfId="10546"/>
    <cellStyle name="_33-06 MED-ORÇ 2-11 7 16 4" xfId="13798"/>
    <cellStyle name="_33-06 MED-ORÇ 2-11 7 16 5" xfId="17050"/>
    <cellStyle name="_33-06 MED-ORÇ 2-11 7 16 6" xfId="20301"/>
    <cellStyle name="_33-06 MED-ORÇ 2-11 7 16 7" xfId="23540"/>
    <cellStyle name="_33-06 MED-ORÇ 2-11 7 17" xfId="1899"/>
    <cellStyle name="_33-06 MED-ORÇ 2-11 7 17 2" xfId="4813"/>
    <cellStyle name="_33-06 MED-ORÇ 2-11 7 17 3" xfId="10547"/>
    <cellStyle name="_33-06 MED-ORÇ 2-11 7 17 4" xfId="13799"/>
    <cellStyle name="_33-06 MED-ORÇ 2-11 7 17 5" xfId="17051"/>
    <cellStyle name="_33-06 MED-ORÇ 2-11 7 17 6" xfId="20302"/>
    <cellStyle name="_33-06 MED-ORÇ 2-11 7 17 7" xfId="23541"/>
    <cellStyle name="_33-06 MED-ORÇ 2-11 7 18" xfId="1900"/>
    <cellStyle name="_33-06 MED-ORÇ 2-11 7 18 2" xfId="4814"/>
    <cellStyle name="_33-06 MED-ORÇ 2-11 7 18 3" xfId="10548"/>
    <cellStyle name="_33-06 MED-ORÇ 2-11 7 18 4" xfId="13800"/>
    <cellStyle name="_33-06 MED-ORÇ 2-11 7 18 5" xfId="17052"/>
    <cellStyle name="_33-06 MED-ORÇ 2-11 7 18 6" xfId="20303"/>
    <cellStyle name="_33-06 MED-ORÇ 2-11 7 18 7" xfId="23542"/>
    <cellStyle name="_33-06 MED-ORÇ 2-11 7 19" xfId="1901"/>
    <cellStyle name="_33-06 MED-ORÇ 2-11 7 19 2" xfId="4815"/>
    <cellStyle name="_33-06 MED-ORÇ 2-11 7 19 3" xfId="10549"/>
    <cellStyle name="_33-06 MED-ORÇ 2-11 7 19 4" xfId="13801"/>
    <cellStyle name="_33-06 MED-ORÇ 2-11 7 19 5" xfId="17053"/>
    <cellStyle name="_33-06 MED-ORÇ 2-11 7 19 6" xfId="20304"/>
    <cellStyle name="_33-06 MED-ORÇ 2-11 7 19 7" xfId="23543"/>
    <cellStyle name="_33-06 MED-ORÇ 2-11 7 2" xfId="1902"/>
    <cellStyle name="_33-06 MED-ORÇ 2-11 7 2 2" xfId="4816"/>
    <cellStyle name="_33-06 MED-ORÇ 2-11 7 2 3" xfId="10550"/>
    <cellStyle name="_33-06 MED-ORÇ 2-11 7 2 4" xfId="13802"/>
    <cellStyle name="_33-06 MED-ORÇ 2-11 7 2 5" xfId="17054"/>
    <cellStyle name="_33-06 MED-ORÇ 2-11 7 2 6" xfId="20305"/>
    <cellStyle name="_33-06 MED-ORÇ 2-11 7 2 7" xfId="23544"/>
    <cellStyle name="_33-06 MED-ORÇ 2-11 7 20" xfId="1903"/>
    <cellStyle name="_33-06 MED-ORÇ 2-11 7 20 2" xfId="4817"/>
    <cellStyle name="_33-06 MED-ORÇ 2-11 7 20 3" xfId="10551"/>
    <cellStyle name="_33-06 MED-ORÇ 2-11 7 20 4" xfId="13803"/>
    <cellStyle name="_33-06 MED-ORÇ 2-11 7 20 5" xfId="17055"/>
    <cellStyle name="_33-06 MED-ORÇ 2-11 7 20 6" xfId="20306"/>
    <cellStyle name="_33-06 MED-ORÇ 2-11 7 20 7" xfId="23545"/>
    <cellStyle name="_33-06 MED-ORÇ 2-11 7 21" xfId="1904"/>
    <cellStyle name="_33-06 MED-ORÇ 2-11 7 21 2" xfId="4818"/>
    <cellStyle name="_33-06 MED-ORÇ 2-11 7 21 3" xfId="10552"/>
    <cellStyle name="_33-06 MED-ORÇ 2-11 7 21 4" xfId="13804"/>
    <cellStyle name="_33-06 MED-ORÇ 2-11 7 21 5" xfId="17056"/>
    <cellStyle name="_33-06 MED-ORÇ 2-11 7 21 6" xfId="20307"/>
    <cellStyle name="_33-06 MED-ORÇ 2-11 7 21 7" xfId="23546"/>
    <cellStyle name="_33-06 MED-ORÇ 2-11 7 22" xfId="1905"/>
    <cellStyle name="_33-06 MED-ORÇ 2-11 7 22 2" xfId="4819"/>
    <cellStyle name="_33-06 MED-ORÇ 2-11 7 22 3" xfId="10553"/>
    <cellStyle name="_33-06 MED-ORÇ 2-11 7 22 4" xfId="13805"/>
    <cellStyle name="_33-06 MED-ORÇ 2-11 7 22 5" xfId="17057"/>
    <cellStyle name="_33-06 MED-ORÇ 2-11 7 22 6" xfId="20308"/>
    <cellStyle name="_33-06 MED-ORÇ 2-11 7 22 7" xfId="23547"/>
    <cellStyle name="_33-06 MED-ORÇ 2-11 7 23" xfId="1906"/>
    <cellStyle name="_33-06 MED-ORÇ 2-11 7 23 2" xfId="4820"/>
    <cellStyle name="_33-06 MED-ORÇ 2-11 7 23 3" xfId="10554"/>
    <cellStyle name="_33-06 MED-ORÇ 2-11 7 23 4" xfId="13806"/>
    <cellStyle name="_33-06 MED-ORÇ 2-11 7 23 5" xfId="17058"/>
    <cellStyle name="_33-06 MED-ORÇ 2-11 7 23 6" xfId="20309"/>
    <cellStyle name="_33-06 MED-ORÇ 2-11 7 23 7" xfId="23548"/>
    <cellStyle name="_33-06 MED-ORÇ 2-11 7 24" xfId="1907"/>
    <cellStyle name="_33-06 MED-ORÇ 2-11 7 24 2" xfId="4821"/>
    <cellStyle name="_33-06 MED-ORÇ 2-11 7 24 3" xfId="10555"/>
    <cellStyle name="_33-06 MED-ORÇ 2-11 7 24 4" xfId="13807"/>
    <cellStyle name="_33-06 MED-ORÇ 2-11 7 24 5" xfId="17059"/>
    <cellStyle name="_33-06 MED-ORÇ 2-11 7 24 6" xfId="20310"/>
    <cellStyle name="_33-06 MED-ORÇ 2-11 7 24 7" xfId="23549"/>
    <cellStyle name="_33-06 MED-ORÇ 2-11 7 25" xfId="3132"/>
    <cellStyle name="_33-06 MED-ORÇ 2-11 7 26" xfId="10539"/>
    <cellStyle name="_33-06 MED-ORÇ 2-11 7 27" xfId="13791"/>
    <cellStyle name="_33-06 MED-ORÇ 2-11 7 28" xfId="17043"/>
    <cellStyle name="_33-06 MED-ORÇ 2-11 7 29" xfId="20294"/>
    <cellStyle name="_33-06 MED-ORÇ 2-11 7 3" xfId="1908"/>
    <cellStyle name="_33-06 MED-ORÇ 2-11 7 3 2" xfId="4822"/>
    <cellStyle name="_33-06 MED-ORÇ 2-11 7 3 3" xfId="10556"/>
    <cellStyle name="_33-06 MED-ORÇ 2-11 7 3 4" xfId="13808"/>
    <cellStyle name="_33-06 MED-ORÇ 2-11 7 3 5" xfId="17060"/>
    <cellStyle name="_33-06 MED-ORÇ 2-11 7 3 6" xfId="20311"/>
    <cellStyle name="_33-06 MED-ORÇ 2-11 7 3 7" xfId="23550"/>
    <cellStyle name="_33-06 MED-ORÇ 2-11 7 30" xfId="23533"/>
    <cellStyle name="_33-06 MED-ORÇ 2-11 7 4" xfId="1909"/>
    <cellStyle name="_33-06 MED-ORÇ 2-11 7 4 2" xfId="4823"/>
    <cellStyle name="_33-06 MED-ORÇ 2-11 7 4 3" xfId="10557"/>
    <cellStyle name="_33-06 MED-ORÇ 2-11 7 4 4" xfId="13809"/>
    <cellStyle name="_33-06 MED-ORÇ 2-11 7 4 5" xfId="17061"/>
    <cellStyle name="_33-06 MED-ORÇ 2-11 7 4 6" xfId="20312"/>
    <cellStyle name="_33-06 MED-ORÇ 2-11 7 4 7" xfId="23551"/>
    <cellStyle name="_33-06 MED-ORÇ 2-11 7 5" xfId="1910"/>
    <cellStyle name="_33-06 MED-ORÇ 2-11 7 5 2" xfId="4824"/>
    <cellStyle name="_33-06 MED-ORÇ 2-11 7 5 3" xfId="10558"/>
    <cellStyle name="_33-06 MED-ORÇ 2-11 7 5 4" xfId="13810"/>
    <cellStyle name="_33-06 MED-ORÇ 2-11 7 5 5" xfId="17062"/>
    <cellStyle name="_33-06 MED-ORÇ 2-11 7 5 6" xfId="20313"/>
    <cellStyle name="_33-06 MED-ORÇ 2-11 7 5 7" xfId="23552"/>
    <cellStyle name="_33-06 MED-ORÇ 2-11 7 6" xfId="1911"/>
    <cellStyle name="_33-06 MED-ORÇ 2-11 7 6 2" xfId="4825"/>
    <cellStyle name="_33-06 MED-ORÇ 2-11 7 6 3" xfId="10559"/>
    <cellStyle name="_33-06 MED-ORÇ 2-11 7 6 4" xfId="13811"/>
    <cellStyle name="_33-06 MED-ORÇ 2-11 7 6 5" xfId="17063"/>
    <cellStyle name="_33-06 MED-ORÇ 2-11 7 6 6" xfId="20314"/>
    <cellStyle name="_33-06 MED-ORÇ 2-11 7 6 7" xfId="23553"/>
    <cellStyle name="_33-06 MED-ORÇ 2-11 7 7" xfId="1912"/>
    <cellStyle name="_33-06 MED-ORÇ 2-11 7 7 2" xfId="4826"/>
    <cellStyle name="_33-06 MED-ORÇ 2-11 7 7 3" xfId="10560"/>
    <cellStyle name="_33-06 MED-ORÇ 2-11 7 7 4" xfId="13812"/>
    <cellStyle name="_33-06 MED-ORÇ 2-11 7 7 5" xfId="17064"/>
    <cellStyle name="_33-06 MED-ORÇ 2-11 7 7 6" xfId="20315"/>
    <cellStyle name="_33-06 MED-ORÇ 2-11 7 7 7" xfId="23554"/>
    <cellStyle name="_33-06 MED-ORÇ 2-11 7 8" xfId="1913"/>
    <cellStyle name="_33-06 MED-ORÇ 2-11 7 8 2" xfId="4827"/>
    <cellStyle name="_33-06 MED-ORÇ 2-11 7 8 3" xfId="10561"/>
    <cellStyle name="_33-06 MED-ORÇ 2-11 7 8 4" xfId="13813"/>
    <cellStyle name="_33-06 MED-ORÇ 2-11 7 8 5" xfId="17065"/>
    <cellStyle name="_33-06 MED-ORÇ 2-11 7 8 6" xfId="20316"/>
    <cellStyle name="_33-06 MED-ORÇ 2-11 7 8 7" xfId="23555"/>
    <cellStyle name="_33-06 MED-ORÇ 2-11 7 9" xfId="1914"/>
    <cellStyle name="_33-06 MED-ORÇ 2-11 7 9 2" xfId="4828"/>
    <cellStyle name="_33-06 MED-ORÇ 2-11 7 9 3" xfId="10562"/>
    <cellStyle name="_33-06 MED-ORÇ 2-11 7 9 4" xfId="13814"/>
    <cellStyle name="_33-06 MED-ORÇ 2-11 7 9 5" xfId="17066"/>
    <cellStyle name="_33-06 MED-ORÇ 2-11 7 9 6" xfId="20317"/>
    <cellStyle name="_33-06 MED-ORÇ 2-11 7 9 7" xfId="23556"/>
    <cellStyle name="_33-06 MED-ORÇ 2-11 7_16-09_PE_V2_ARQ_M-O_28-01-11" xfId="6363"/>
    <cellStyle name="_33-06 MED-ORÇ 2-11 7_ARTICULADO" xfId="6125"/>
    <cellStyle name="_33-06 MED-ORÇ 2-11 7_ARTICULADO 2" xfId="10563"/>
    <cellStyle name="_33-06 MED-ORÇ 2-11 7_ARTICULADO 3" xfId="13815"/>
    <cellStyle name="_33-06 MED-ORÇ 2-11 7_ARTICULADO 4" xfId="17067"/>
    <cellStyle name="_33-06 MED-ORÇ 2-11 7_ARTICULADO 5" xfId="20318"/>
    <cellStyle name="_33-06 MED-ORÇ 2-11 7_ARTICULADO 6" xfId="23557"/>
    <cellStyle name="_33-06 MED-ORÇ 2-11 70" xfId="7602"/>
    <cellStyle name="_33-06 MED-ORÇ 2-11 71" xfId="7459"/>
    <cellStyle name="_33-06 MED-ORÇ 2-11 72" xfId="7439"/>
    <cellStyle name="_33-06 MED-ORÇ 2-11 73" xfId="7287"/>
    <cellStyle name="_33-06 MED-ORÇ 2-11 74" xfId="7434"/>
    <cellStyle name="_33-06 MED-ORÇ 2-11 75" xfId="7550"/>
    <cellStyle name="_33-06 MED-ORÇ 2-11 76" xfId="7620"/>
    <cellStyle name="_33-06 MED-ORÇ 2-11 77" xfId="7549"/>
    <cellStyle name="_33-06 MED-ORÇ 2-11 78" xfId="7621"/>
    <cellStyle name="_33-06 MED-ORÇ 2-11 79" xfId="7601"/>
    <cellStyle name="_33-06 MED-ORÇ 2-11 8" xfId="166"/>
    <cellStyle name="_33-06 MED-ORÇ 2-11 8 10" xfId="1915"/>
    <cellStyle name="_33-06 MED-ORÇ 2-11 8 10 2" xfId="4829"/>
    <cellStyle name="_33-06 MED-ORÇ 2-11 8 10 3" xfId="10565"/>
    <cellStyle name="_33-06 MED-ORÇ 2-11 8 10 4" xfId="13817"/>
    <cellStyle name="_33-06 MED-ORÇ 2-11 8 10 5" xfId="17069"/>
    <cellStyle name="_33-06 MED-ORÇ 2-11 8 10 6" xfId="20320"/>
    <cellStyle name="_33-06 MED-ORÇ 2-11 8 10 7" xfId="23559"/>
    <cellStyle name="_33-06 MED-ORÇ 2-11 8 11" xfId="1916"/>
    <cellStyle name="_33-06 MED-ORÇ 2-11 8 11 2" xfId="4830"/>
    <cellStyle name="_33-06 MED-ORÇ 2-11 8 11 3" xfId="10566"/>
    <cellStyle name="_33-06 MED-ORÇ 2-11 8 11 4" xfId="13818"/>
    <cellStyle name="_33-06 MED-ORÇ 2-11 8 11 5" xfId="17070"/>
    <cellStyle name="_33-06 MED-ORÇ 2-11 8 11 6" xfId="20321"/>
    <cellStyle name="_33-06 MED-ORÇ 2-11 8 11 7" xfId="23560"/>
    <cellStyle name="_33-06 MED-ORÇ 2-11 8 12" xfId="1917"/>
    <cellStyle name="_33-06 MED-ORÇ 2-11 8 12 2" xfId="4831"/>
    <cellStyle name="_33-06 MED-ORÇ 2-11 8 12 3" xfId="10567"/>
    <cellStyle name="_33-06 MED-ORÇ 2-11 8 12 4" xfId="13819"/>
    <cellStyle name="_33-06 MED-ORÇ 2-11 8 12 5" xfId="17071"/>
    <cellStyle name="_33-06 MED-ORÇ 2-11 8 12 6" xfId="20322"/>
    <cellStyle name="_33-06 MED-ORÇ 2-11 8 12 7" xfId="23561"/>
    <cellStyle name="_33-06 MED-ORÇ 2-11 8 13" xfId="1918"/>
    <cellStyle name="_33-06 MED-ORÇ 2-11 8 13 2" xfId="4832"/>
    <cellStyle name="_33-06 MED-ORÇ 2-11 8 13 3" xfId="10568"/>
    <cellStyle name="_33-06 MED-ORÇ 2-11 8 13 4" xfId="13820"/>
    <cellStyle name="_33-06 MED-ORÇ 2-11 8 13 5" xfId="17072"/>
    <cellStyle name="_33-06 MED-ORÇ 2-11 8 13 6" xfId="20323"/>
    <cellStyle name="_33-06 MED-ORÇ 2-11 8 13 7" xfId="23562"/>
    <cellStyle name="_33-06 MED-ORÇ 2-11 8 14" xfId="1919"/>
    <cellStyle name="_33-06 MED-ORÇ 2-11 8 14 2" xfId="4833"/>
    <cellStyle name="_33-06 MED-ORÇ 2-11 8 14 3" xfId="10569"/>
    <cellStyle name="_33-06 MED-ORÇ 2-11 8 14 4" xfId="13821"/>
    <cellStyle name="_33-06 MED-ORÇ 2-11 8 14 5" xfId="17073"/>
    <cellStyle name="_33-06 MED-ORÇ 2-11 8 14 6" xfId="20324"/>
    <cellStyle name="_33-06 MED-ORÇ 2-11 8 14 7" xfId="23563"/>
    <cellStyle name="_33-06 MED-ORÇ 2-11 8 15" xfId="1920"/>
    <cellStyle name="_33-06 MED-ORÇ 2-11 8 15 2" xfId="4834"/>
    <cellStyle name="_33-06 MED-ORÇ 2-11 8 15 3" xfId="10570"/>
    <cellStyle name="_33-06 MED-ORÇ 2-11 8 15 4" xfId="13822"/>
    <cellStyle name="_33-06 MED-ORÇ 2-11 8 15 5" xfId="17074"/>
    <cellStyle name="_33-06 MED-ORÇ 2-11 8 15 6" xfId="20325"/>
    <cellStyle name="_33-06 MED-ORÇ 2-11 8 15 7" xfId="23564"/>
    <cellStyle name="_33-06 MED-ORÇ 2-11 8 16" xfId="1921"/>
    <cellStyle name="_33-06 MED-ORÇ 2-11 8 16 2" xfId="4835"/>
    <cellStyle name="_33-06 MED-ORÇ 2-11 8 16 3" xfId="10571"/>
    <cellStyle name="_33-06 MED-ORÇ 2-11 8 16 4" xfId="13823"/>
    <cellStyle name="_33-06 MED-ORÇ 2-11 8 16 5" xfId="17075"/>
    <cellStyle name="_33-06 MED-ORÇ 2-11 8 16 6" xfId="20326"/>
    <cellStyle name="_33-06 MED-ORÇ 2-11 8 16 7" xfId="23565"/>
    <cellStyle name="_33-06 MED-ORÇ 2-11 8 17" xfId="1922"/>
    <cellStyle name="_33-06 MED-ORÇ 2-11 8 17 2" xfId="4836"/>
    <cellStyle name="_33-06 MED-ORÇ 2-11 8 17 3" xfId="10572"/>
    <cellStyle name="_33-06 MED-ORÇ 2-11 8 17 4" xfId="13824"/>
    <cellStyle name="_33-06 MED-ORÇ 2-11 8 17 5" xfId="17076"/>
    <cellStyle name="_33-06 MED-ORÇ 2-11 8 17 6" xfId="20327"/>
    <cellStyle name="_33-06 MED-ORÇ 2-11 8 17 7" xfId="23566"/>
    <cellStyle name="_33-06 MED-ORÇ 2-11 8 18" xfId="1923"/>
    <cellStyle name="_33-06 MED-ORÇ 2-11 8 18 2" xfId="4837"/>
    <cellStyle name="_33-06 MED-ORÇ 2-11 8 18 3" xfId="10573"/>
    <cellStyle name="_33-06 MED-ORÇ 2-11 8 18 4" xfId="13825"/>
    <cellStyle name="_33-06 MED-ORÇ 2-11 8 18 5" xfId="17077"/>
    <cellStyle name="_33-06 MED-ORÇ 2-11 8 18 6" xfId="20328"/>
    <cellStyle name="_33-06 MED-ORÇ 2-11 8 18 7" xfId="23567"/>
    <cellStyle name="_33-06 MED-ORÇ 2-11 8 19" xfId="1924"/>
    <cellStyle name="_33-06 MED-ORÇ 2-11 8 19 2" xfId="4838"/>
    <cellStyle name="_33-06 MED-ORÇ 2-11 8 19 3" xfId="10574"/>
    <cellStyle name="_33-06 MED-ORÇ 2-11 8 19 4" xfId="13826"/>
    <cellStyle name="_33-06 MED-ORÇ 2-11 8 19 5" xfId="17078"/>
    <cellStyle name="_33-06 MED-ORÇ 2-11 8 19 6" xfId="20329"/>
    <cellStyle name="_33-06 MED-ORÇ 2-11 8 19 7" xfId="23568"/>
    <cellStyle name="_33-06 MED-ORÇ 2-11 8 2" xfId="1925"/>
    <cellStyle name="_33-06 MED-ORÇ 2-11 8 2 2" xfId="4839"/>
    <cellStyle name="_33-06 MED-ORÇ 2-11 8 2 3" xfId="10575"/>
    <cellStyle name="_33-06 MED-ORÇ 2-11 8 2 4" xfId="13827"/>
    <cellStyle name="_33-06 MED-ORÇ 2-11 8 2 5" xfId="17079"/>
    <cellStyle name="_33-06 MED-ORÇ 2-11 8 2 6" xfId="20330"/>
    <cellStyle name="_33-06 MED-ORÇ 2-11 8 2 7" xfId="23569"/>
    <cellStyle name="_33-06 MED-ORÇ 2-11 8 20" xfId="1926"/>
    <cellStyle name="_33-06 MED-ORÇ 2-11 8 20 2" xfId="4840"/>
    <cellStyle name="_33-06 MED-ORÇ 2-11 8 20 3" xfId="10576"/>
    <cellStyle name="_33-06 MED-ORÇ 2-11 8 20 4" xfId="13828"/>
    <cellStyle name="_33-06 MED-ORÇ 2-11 8 20 5" xfId="17080"/>
    <cellStyle name="_33-06 MED-ORÇ 2-11 8 20 6" xfId="20331"/>
    <cellStyle name="_33-06 MED-ORÇ 2-11 8 20 7" xfId="23570"/>
    <cellStyle name="_33-06 MED-ORÇ 2-11 8 21" xfId="1927"/>
    <cellStyle name="_33-06 MED-ORÇ 2-11 8 21 2" xfId="4841"/>
    <cellStyle name="_33-06 MED-ORÇ 2-11 8 21 3" xfId="10577"/>
    <cellStyle name="_33-06 MED-ORÇ 2-11 8 21 4" xfId="13829"/>
    <cellStyle name="_33-06 MED-ORÇ 2-11 8 21 5" xfId="17081"/>
    <cellStyle name="_33-06 MED-ORÇ 2-11 8 21 6" xfId="20332"/>
    <cellStyle name="_33-06 MED-ORÇ 2-11 8 21 7" xfId="23571"/>
    <cellStyle name="_33-06 MED-ORÇ 2-11 8 22" xfId="1928"/>
    <cellStyle name="_33-06 MED-ORÇ 2-11 8 22 2" xfId="4842"/>
    <cellStyle name="_33-06 MED-ORÇ 2-11 8 22 3" xfId="10578"/>
    <cellStyle name="_33-06 MED-ORÇ 2-11 8 22 4" xfId="13830"/>
    <cellStyle name="_33-06 MED-ORÇ 2-11 8 22 5" xfId="17082"/>
    <cellStyle name="_33-06 MED-ORÇ 2-11 8 22 6" xfId="20333"/>
    <cellStyle name="_33-06 MED-ORÇ 2-11 8 22 7" xfId="23572"/>
    <cellStyle name="_33-06 MED-ORÇ 2-11 8 23" xfId="1929"/>
    <cellStyle name="_33-06 MED-ORÇ 2-11 8 23 2" xfId="4843"/>
    <cellStyle name="_33-06 MED-ORÇ 2-11 8 23 3" xfId="10579"/>
    <cellStyle name="_33-06 MED-ORÇ 2-11 8 23 4" xfId="13831"/>
    <cellStyle name="_33-06 MED-ORÇ 2-11 8 23 5" xfId="17083"/>
    <cellStyle name="_33-06 MED-ORÇ 2-11 8 23 6" xfId="20334"/>
    <cellStyle name="_33-06 MED-ORÇ 2-11 8 23 7" xfId="23573"/>
    <cellStyle name="_33-06 MED-ORÇ 2-11 8 24" xfId="1930"/>
    <cellStyle name="_33-06 MED-ORÇ 2-11 8 24 2" xfId="4844"/>
    <cellStyle name="_33-06 MED-ORÇ 2-11 8 24 3" xfId="10580"/>
    <cellStyle name="_33-06 MED-ORÇ 2-11 8 24 4" xfId="13832"/>
    <cellStyle name="_33-06 MED-ORÇ 2-11 8 24 5" xfId="17084"/>
    <cellStyle name="_33-06 MED-ORÇ 2-11 8 24 6" xfId="20335"/>
    <cellStyle name="_33-06 MED-ORÇ 2-11 8 24 7" xfId="23574"/>
    <cellStyle name="_33-06 MED-ORÇ 2-11 8 25" xfId="3133"/>
    <cellStyle name="_33-06 MED-ORÇ 2-11 8 26" xfId="10564"/>
    <cellStyle name="_33-06 MED-ORÇ 2-11 8 27" xfId="13816"/>
    <cellStyle name="_33-06 MED-ORÇ 2-11 8 28" xfId="17068"/>
    <cellStyle name="_33-06 MED-ORÇ 2-11 8 29" xfId="20319"/>
    <cellStyle name="_33-06 MED-ORÇ 2-11 8 3" xfId="1931"/>
    <cellStyle name="_33-06 MED-ORÇ 2-11 8 3 2" xfId="4845"/>
    <cellStyle name="_33-06 MED-ORÇ 2-11 8 3 3" xfId="10581"/>
    <cellStyle name="_33-06 MED-ORÇ 2-11 8 3 4" xfId="13833"/>
    <cellStyle name="_33-06 MED-ORÇ 2-11 8 3 5" xfId="17085"/>
    <cellStyle name="_33-06 MED-ORÇ 2-11 8 3 6" xfId="20336"/>
    <cellStyle name="_33-06 MED-ORÇ 2-11 8 3 7" xfId="23575"/>
    <cellStyle name="_33-06 MED-ORÇ 2-11 8 30" xfId="23558"/>
    <cellStyle name="_33-06 MED-ORÇ 2-11 8 4" xfId="1932"/>
    <cellStyle name="_33-06 MED-ORÇ 2-11 8 4 2" xfId="4846"/>
    <cellStyle name="_33-06 MED-ORÇ 2-11 8 4 3" xfId="10582"/>
    <cellStyle name="_33-06 MED-ORÇ 2-11 8 4 4" xfId="13834"/>
    <cellStyle name="_33-06 MED-ORÇ 2-11 8 4 5" xfId="17086"/>
    <cellStyle name="_33-06 MED-ORÇ 2-11 8 4 6" xfId="20337"/>
    <cellStyle name="_33-06 MED-ORÇ 2-11 8 4 7" xfId="23576"/>
    <cellStyle name="_33-06 MED-ORÇ 2-11 8 5" xfId="1933"/>
    <cellStyle name="_33-06 MED-ORÇ 2-11 8 5 2" xfId="4847"/>
    <cellStyle name="_33-06 MED-ORÇ 2-11 8 5 3" xfId="10583"/>
    <cellStyle name="_33-06 MED-ORÇ 2-11 8 5 4" xfId="13835"/>
    <cellStyle name="_33-06 MED-ORÇ 2-11 8 5 5" xfId="17087"/>
    <cellStyle name="_33-06 MED-ORÇ 2-11 8 5 6" xfId="20338"/>
    <cellStyle name="_33-06 MED-ORÇ 2-11 8 5 7" xfId="23577"/>
    <cellStyle name="_33-06 MED-ORÇ 2-11 8 6" xfId="1934"/>
    <cellStyle name="_33-06 MED-ORÇ 2-11 8 6 2" xfId="4848"/>
    <cellStyle name="_33-06 MED-ORÇ 2-11 8 6 3" xfId="10584"/>
    <cellStyle name="_33-06 MED-ORÇ 2-11 8 6 4" xfId="13836"/>
    <cellStyle name="_33-06 MED-ORÇ 2-11 8 6 5" xfId="17088"/>
    <cellStyle name="_33-06 MED-ORÇ 2-11 8 6 6" xfId="20339"/>
    <cellStyle name="_33-06 MED-ORÇ 2-11 8 6 7" xfId="23578"/>
    <cellStyle name="_33-06 MED-ORÇ 2-11 8 7" xfId="1935"/>
    <cellStyle name="_33-06 MED-ORÇ 2-11 8 7 2" xfId="4849"/>
    <cellStyle name="_33-06 MED-ORÇ 2-11 8 7 3" xfId="10585"/>
    <cellStyle name="_33-06 MED-ORÇ 2-11 8 7 4" xfId="13837"/>
    <cellStyle name="_33-06 MED-ORÇ 2-11 8 7 5" xfId="17089"/>
    <cellStyle name="_33-06 MED-ORÇ 2-11 8 7 6" xfId="20340"/>
    <cellStyle name="_33-06 MED-ORÇ 2-11 8 7 7" xfId="23579"/>
    <cellStyle name="_33-06 MED-ORÇ 2-11 8 8" xfId="1936"/>
    <cellStyle name="_33-06 MED-ORÇ 2-11 8 8 2" xfId="4850"/>
    <cellStyle name="_33-06 MED-ORÇ 2-11 8 8 3" xfId="10586"/>
    <cellStyle name="_33-06 MED-ORÇ 2-11 8 8 4" xfId="13838"/>
    <cellStyle name="_33-06 MED-ORÇ 2-11 8 8 5" xfId="17090"/>
    <cellStyle name="_33-06 MED-ORÇ 2-11 8 8 6" xfId="20341"/>
    <cellStyle name="_33-06 MED-ORÇ 2-11 8 8 7" xfId="23580"/>
    <cellStyle name="_33-06 MED-ORÇ 2-11 8 9" xfId="1937"/>
    <cellStyle name="_33-06 MED-ORÇ 2-11 8 9 2" xfId="4851"/>
    <cellStyle name="_33-06 MED-ORÇ 2-11 8 9 3" xfId="10587"/>
    <cellStyle name="_33-06 MED-ORÇ 2-11 8 9 4" xfId="13839"/>
    <cellStyle name="_33-06 MED-ORÇ 2-11 8 9 5" xfId="17091"/>
    <cellStyle name="_33-06 MED-ORÇ 2-11 8 9 6" xfId="20342"/>
    <cellStyle name="_33-06 MED-ORÇ 2-11 8 9 7" xfId="23581"/>
    <cellStyle name="_33-06 MED-ORÇ 2-11 8_16-09_PE_V2_ARQ_M-O_28-01-11" xfId="6364"/>
    <cellStyle name="_33-06 MED-ORÇ 2-11 8_ARTICULADO" xfId="6126"/>
    <cellStyle name="_33-06 MED-ORÇ 2-11 8_ARTICULADO 2" xfId="10588"/>
    <cellStyle name="_33-06 MED-ORÇ 2-11 8_ARTICULADO 3" xfId="13840"/>
    <cellStyle name="_33-06 MED-ORÇ 2-11 8_ARTICULADO 4" xfId="17092"/>
    <cellStyle name="_33-06 MED-ORÇ 2-11 8_ARTICULADO 5" xfId="20343"/>
    <cellStyle name="_33-06 MED-ORÇ 2-11 8_ARTICULADO 6" xfId="23582"/>
    <cellStyle name="_33-06 MED-ORÇ 2-11 80" xfId="8126"/>
    <cellStyle name="_33-06 MED-ORÇ 2-11 81" xfId="8183"/>
    <cellStyle name="_33-06 MED-ORÇ 2-11 82" xfId="8377"/>
    <cellStyle name="_33-06 MED-ORÇ 2-11 83" xfId="8576"/>
    <cellStyle name="_33-06 MED-ORÇ 2-11 84" xfId="8127"/>
    <cellStyle name="_33-06 MED-ORÇ 2-11 85" xfId="8218"/>
    <cellStyle name="_33-06 MED-ORÇ 2-11 86" xfId="8574"/>
    <cellStyle name="_33-06 MED-ORÇ 2-11 9" xfId="167"/>
    <cellStyle name="_33-06 MED-ORÇ 2-11 9 10" xfId="1938"/>
    <cellStyle name="_33-06 MED-ORÇ 2-11 9 10 2" xfId="4852"/>
    <cellStyle name="_33-06 MED-ORÇ 2-11 9 10 3" xfId="10590"/>
    <cellStyle name="_33-06 MED-ORÇ 2-11 9 10 4" xfId="13842"/>
    <cellStyle name="_33-06 MED-ORÇ 2-11 9 10 5" xfId="17094"/>
    <cellStyle name="_33-06 MED-ORÇ 2-11 9 10 6" xfId="20345"/>
    <cellStyle name="_33-06 MED-ORÇ 2-11 9 10 7" xfId="23584"/>
    <cellStyle name="_33-06 MED-ORÇ 2-11 9 11" xfId="1939"/>
    <cellStyle name="_33-06 MED-ORÇ 2-11 9 11 2" xfId="4853"/>
    <cellStyle name="_33-06 MED-ORÇ 2-11 9 11 3" xfId="10591"/>
    <cellStyle name="_33-06 MED-ORÇ 2-11 9 11 4" xfId="13843"/>
    <cellStyle name="_33-06 MED-ORÇ 2-11 9 11 5" xfId="17095"/>
    <cellStyle name="_33-06 MED-ORÇ 2-11 9 11 6" xfId="20346"/>
    <cellStyle name="_33-06 MED-ORÇ 2-11 9 11 7" xfId="23585"/>
    <cellStyle name="_33-06 MED-ORÇ 2-11 9 12" xfId="1940"/>
    <cellStyle name="_33-06 MED-ORÇ 2-11 9 12 2" xfId="4854"/>
    <cellStyle name="_33-06 MED-ORÇ 2-11 9 12 3" xfId="10592"/>
    <cellStyle name="_33-06 MED-ORÇ 2-11 9 12 4" xfId="13844"/>
    <cellStyle name="_33-06 MED-ORÇ 2-11 9 12 5" xfId="17096"/>
    <cellStyle name="_33-06 MED-ORÇ 2-11 9 12 6" xfId="20347"/>
    <cellStyle name="_33-06 MED-ORÇ 2-11 9 12 7" xfId="23586"/>
    <cellStyle name="_33-06 MED-ORÇ 2-11 9 13" xfId="1941"/>
    <cellStyle name="_33-06 MED-ORÇ 2-11 9 13 2" xfId="4855"/>
    <cellStyle name="_33-06 MED-ORÇ 2-11 9 13 3" xfId="10593"/>
    <cellStyle name="_33-06 MED-ORÇ 2-11 9 13 4" xfId="13845"/>
    <cellStyle name="_33-06 MED-ORÇ 2-11 9 13 5" xfId="17097"/>
    <cellStyle name="_33-06 MED-ORÇ 2-11 9 13 6" xfId="20348"/>
    <cellStyle name="_33-06 MED-ORÇ 2-11 9 13 7" xfId="23587"/>
    <cellStyle name="_33-06 MED-ORÇ 2-11 9 14" xfId="1942"/>
    <cellStyle name="_33-06 MED-ORÇ 2-11 9 14 2" xfId="4856"/>
    <cellStyle name="_33-06 MED-ORÇ 2-11 9 14 3" xfId="10594"/>
    <cellStyle name="_33-06 MED-ORÇ 2-11 9 14 4" xfId="13846"/>
    <cellStyle name="_33-06 MED-ORÇ 2-11 9 14 5" xfId="17098"/>
    <cellStyle name="_33-06 MED-ORÇ 2-11 9 14 6" xfId="20349"/>
    <cellStyle name="_33-06 MED-ORÇ 2-11 9 14 7" xfId="23588"/>
    <cellStyle name="_33-06 MED-ORÇ 2-11 9 15" xfId="1943"/>
    <cellStyle name="_33-06 MED-ORÇ 2-11 9 15 2" xfId="4857"/>
    <cellStyle name="_33-06 MED-ORÇ 2-11 9 15 3" xfId="10595"/>
    <cellStyle name="_33-06 MED-ORÇ 2-11 9 15 4" xfId="13847"/>
    <cellStyle name="_33-06 MED-ORÇ 2-11 9 15 5" xfId="17099"/>
    <cellStyle name="_33-06 MED-ORÇ 2-11 9 15 6" xfId="20350"/>
    <cellStyle name="_33-06 MED-ORÇ 2-11 9 15 7" xfId="23589"/>
    <cellStyle name="_33-06 MED-ORÇ 2-11 9 16" xfId="1944"/>
    <cellStyle name="_33-06 MED-ORÇ 2-11 9 16 2" xfId="4858"/>
    <cellStyle name="_33-06 MED-ORÇ 2-11 9 16 3" xfId="10596"/>
    <cellStyle name="_33-06 MED-ORÇ 2-11 9 16 4" xfId="13848"/>
    <cellStyle name="_33-06 MED-ORÇ 2-11 9 16 5" xfId="17100"/>
    <cellStyle name="_33-06 MED-ORÇ 2-11 9 16 6" xfId="20351"/>
    <cellStyle name="_33-06 MED-ORÇ 2-11 9 16 7" xfId="23590"/>
    <cellStyle name="_33-06 MED-ORÇ 2-11 9 17" xfId="1945"/>
    <cellStyle name="_33-06 MED-ORÇ 2-11 9 17 2" xfId="4859"/>
    <cellStyle name="_33-06 MED-ORÇ 2-11 9 17 3" xfId="10597"/>
    <cellStyle name="_33-06 MED-ORÇ 2-11 9 17 4" xfId="13849"/>
    <cellStyle name="_33-06 MED-ORÇ 2-11 9 17 5" xfId="17101"/>
    <cellStyle name="_33-06 MED-ORÇ 2-11 9 17 6" xfId="20352"/>
    <cellStyle name="_33-06 MED-ORÇ 2-11 9 17 7" xfId="23591"/>
    <cellStyle name="_33-06 MED-ORÇ 2-11 9 18" xfId="1946"/>
    <cellStyle name="_33-06 MED-ORÇ 2-11 9 18 2" xfId="4860"/>
    <cellStyle name="_33-06 MED-ORÇ 2-11 9 18 3" xfId="10598"/>
    <cellStyle name="_33-06 MED-ORÇ 2-11 9 18 4" xfId="13850"/>
    <cellStyle name="_33-06 MED-ORÇ 2-11 9 18 5" xfId="17102"/>
    <cellStyle name="_33-06 MED-ORÇ 2-11 9 18 6" xfId="20353"/>
    <cellStyle name="_33-06 MED-ORÇ 2-11 9 18 7" xfId="23592"/>
    <cellStyle name="_33-06 MED-ORÇ 2-11 9 19" xfId="1947"/>
    <cellStyle name="_33-06 MED-ORÇ 2-11 9 19 2" xfId="4861"/>
    <cellStyle name="_33-06 MED-ORÇ 2-11 9 19 3" xfId="10599"/>
    <cellStyle name="_33-06 MED-ORÇ 2-11 9 19 4" xfId="13851"/>
    <cellStyle name="_33-06 MED-ORÇ 2-11 9 19 5" xfId="17103"/>
    <cellStyle name="_33-06 MED-ORÇ 2-11 9 19 6" xfId="20354"/>
    <cellStyle name="_33-06 MED-ORÇ 2-11 9 19 7" xfId="23593"/>
    <cellStyle name="_33-06 MED-ORÇ 2-11 9 2" xfId="1948"/>
    <cellStyle name="_33-06 MED-ORÇ 2-11 9 2 2" xfId="4862"/>
    <cellStyle name="_33-06 MED-ORÇ 2-11 9 2 3" xfId="10600"/>
    <cellStyle name="_33-06 MED-ORÇ 2-11 9 2 4" xfId="13852"/>
    <cellStyle name="_33-06 MED-ORÇ 2-11 9 2 5" xfId="17104"/>
    <cellStyle name="_33-06 MED-ORÇ 2-11 9 2 6" xfId="20355"/>
    <cellStyle name="_33-06 MED-ORÇ 2-11 9 2 7" xfId="23594"/>
    <cellStyle name="_33-06 MED-ORÇ 2-11 9 20" xfId="1949"/>
    <cellStyle name="_33-06 MED-ORÇ 2-11 9 20 2" xfId="4863"/>
    <cellStyle name="_33-06 MED-ORÇ 2-11 9 20 3" xfId="10601"/>
    <cellStyle name="_33-06 MED-ORÇ 2-11 9 20 4" xfId="13853"/>
    <cellStyle name="_33-06 MED-ORÇ 2-11 9 20 5" xfId="17105"/>
    <cellStyle name="_33-06 MED-ORÇ 2-11 9 20 6" xfId="20356"/>
    <cellStyle name="_33-06 MED-ORÇ 2-11 9 20 7" xfId="23595"/>
    <cellStyle name="_33-06 MED-ORÇ 2-11 9 21" xfId="1950"/>
    <cellStyle name="_33-06 MED-ORÇ 2-11 9 21 2" xfId="4864"/>
    <cellStyle name="_33-06 MED-ORÇ 2-11 9 21 3" xfId="10602"/>
    <cellStyle name="_33-06 MED-ORÇ 2-11 9 21 4" xfId="13854"/>
    <cellStyle name="_33-06 MED-ORÇ 2-11 9 21 5" xfId="17106"/>
    <cellStyle name="_33-06 MED-ORÇ 2-11 9 21 6" xfId="20357"/>
    <cellStyle name="_33-06 MED-ORÇ 2-11 9 21 7" xfId="23596"/>
    <cellStyle name="_33-06 MED-ORÇ 2-11 9 22" xfId="1951"/>
    <cellStyle name="_33-06 MED-ORÇ 2-11 9 22 2" xfId="4865"/>
    <cellStyle name="_33-06 MED-ORÇ 2-11 9 22 3" xfId="10603"/>
    <cellStyle name="_33-06 MED-ORÇ 2-11 9 22 4" xfId="13855"/>
    <cellStyle name="_33-06 MED-ORÇ 2-11 9 22 5" xfId="17107"/>
    <cellStyle name="_33-06 MED-ORÇ 2-11 9 22 6" xfId="20358"/>
    <cellStyle name="_33-06 MED-ORÇ 2-11 9 22 7" xfId="23597"/>
    <cellStyle name="_33-06 MED-ORÇ 2-11 9 23" xfId="1952"/>
    <cellStyle name="_33-06 MED-ORÇ 2-11 9 23 2" xfId="4866"/>
    <cellStyle name="_33-06 MED-ORÇ 2-11 9 23 3" xfId="10604"/>
    <cellStyle name="_33-06 MED-ORÇ 2-11 9 23 4" xfId="13856"/>
    <cellStyle name="_33-06 MED-ORÇ 2-11 9 23 5" xfId="17108"/>
    <cellStyle name="_33-06 MED-ORÇ 2-11 9 23 6" xfId="20359"/>
    <cellStyle name="_33-06 MED-ORÇ 2-11 9 23 7" xfId="23598"/>
    <cellStyle name="_33-06 MED-ORÇ 2-11 9 24" xfId="1953"/>
    <cellStyle name="_33-06 MED-ORÇ 2-11 9 24 2" xfId="4867"/>
    <cellStyle name="_33-06 MED-ORÇ 2-11 9 24 3" xfId="10605"/>
    <cellStyle name="_33-06 MED-ORÇ 2-11 9 24 4" xfId="13857"/>
    <cellStyle name="_33-06 MED-ORÇ 2-11 9 24 5" xfId="17109"/>
    <cellStyle name="_33-06 MED-ORÇ 2-11 9 24 6" xfId="20360"/>
    <cellStyle name="_33-06 MED-ORÇ 2-11 9 24 7" xfId="23599"/>
    <cellStyle name="_33-06 MED-ORÇ 2-11 9 25" xfId="3134"/>
    <cellStyle name="_33-06 MED-ORÇ 2-11 9 26" xfId="10589"/>
    <cellStyle name="_33-06 MED-ORÇ 2-11 9 27" xfId="13841"/>
    <cellStyle name="_33-06 MED-ORÇ 2-11 9 28" xfId="17093"/>
    <cellStyle name="_33-06 MED-ORÇ 2-11 9 29" xfId="20344"/>
    <cellStyle name="_33-06 MED-ORÇ 2-11 9 3" xfId="1954"/>
    <cellStyle name="_33-06 MED-ORÇ 2-11 9 3 2" xfId="4868"/>
    <cellStyle name="_33-06 MED-ORÇ 2-11 9 3 3" xfId="10606"/>
    <cellStyle name="_33-06 MED-ORÇ 2-11 9 3 4" xfId="13858"/>
    <cellStyle name="_33-06 MED-ORÇ 2-11 9 3 5" xfId="17110"/>
    <cellStyle name="_33-06 MED-ORÇ 2-11 9 3 6" xfId="20361"/>
    <cellStyle name="_33-06 MED-ORÇ 2-11 9 3 7" xfId="23600"/>
    <cellStyle name="_33-06 MED-ORÇ 2-11 9 30" xfId="23583"/>
    <cellStyle name="_33-06 MED-ORÇ 2-11 9 4" xfId="1955"/>
    <cellStyle name="_33-06 MED-ORÇ 2-11 9 4 2" xfId="4869"/>
    <cellStyle name="_33-06 MED-ORÇ 2-11 9 4 3" xfId="10607"/>
    <cellStyle name="_33-06 MED-ORÇ 2-11 9 4 4" xfId="13859"/>
    <cellStyle name="_33-06 MED-ORÇ 2-11 9 4 5" xfId="17111"/>
    <cellStyle name="_33-06 MED-ORÇ 2-11 9 4 6" xfId="20362"/>
    <cellStyle name="_33-06 MED-ORÇ 2-11 9 4 7" xfId="23601"/>
    <cellStyle name="_33-06 MED-ORÇ 2-11 9 5" xfId="1956"/>
    <cellStyle name="_33-06 MED-ORÇ 2-11 9 5 2" xfId="4870"/>
    <cellStyle name="_33-06 MED-ORÇ 2-11 9 5 3" xfId="10608"/>
    <cellStyle name="_33-06 MED-ORÇ 2-11 9 5 4" xfId="13860"/>
    <cellStyle name="_33-06 MED-ORÇ 2-11 9 5 5" xfId="17112"/>
    <cellStyle name="_33-06 MED-ORÇ 2-11 9 5 6" xfId="20363"/>
    <cellStyle name="_33-06 MED-ORÇ 2-11 9 5 7" xfId="23602"/>
    <cellStyle name="_33-06 MED-ORÇ 2-11 9 6" xfId="1957"/>
    <cellStyle name="_33-06 MED-ORÇ 2-11 9 6 2" xfId="4871"/>
    <cellStyle name="_33-06 MED-ORÇ 2-11 9 6 3" xfId="10609"/>
    <cellStyle name="_33-06 MED-ORÇ 2-11 9 6 4" xfId="13861"/>
    <cellStyle name="_33-06 MED-ORÇ 2-11 9 6 5" xfId="17113"/>
    <cellStyle name="_33-06 MED-ORÇ 2-11 9 6 6" xfId="20364"/>
    <cellStyle name="_33-06 MED-ORÇ 2-11 9 6 7" xfId="23603"/>
    <cellStyle name="_33-06 MED-ORÇ 2-11 9 7" xfId="1958"/>
    <cellStyle name="_33-06 MED-ORÇ 2-11 9 7 2" xfId="4872"/>
    <cellStyle name="_33-06 MED-ORÇ 2-11 9 7 3" xfId="10610"/>
    <cellStyle name="_33-06 MED-ORÇ 2-11 9 7 4" xfId="13862"/>
    <cellStyle name="_33-06 MED-ORÇ 2-11 9 7 5" xfId="17114"/>
    <cellStyle name="_33-06 MED-ORÇ 2-11 9 7 6" xfId="20365"/>
    <cellStyle name="_33-06 MED-ORÇ 2-11 9 7 7" xfId="23604"/>
    <cellStyle name="_33-06 MED-ORÇ 2-11 9 8" xfId="1959"/>
    <cellStyle name="_33-06 MED-ORÇ 2-11 9 8 2" xfId="4873"/>
    <cellStyle name="_33-06 MED-ORÇ 2-11 9 8 3" xfId="10611"/>
    <cellStyle name="_33-06 MED-ORÇ 2-11 9 8 4" xfId="13863"/>
    <cellStyle name="_33-06 MED-ORÇ 2-11 9 8 5" xfId="17115"/>
    <cellStyle name="_33-06 MED-ORÇ 2-11 9 8 6" xfId="20366"/>
    <cellStyle name="_33-06 MED-ORÇ 2-11 9 8 7" xfId="23605"/>
    <cellStyle name="_33-06 MED-ORÇ 2-11 9 9" xfId="1960"/>
    <cellStyle name="_33-06 MED-ORÇ 2-11 9 9 2" xfId="4874"/>
    <cellStyle name="_33-06 MED-ORÇ 2-11 9 9 3" xfId="10612"/>
    <cellStyle name="_33-06 MED-ORÇ 2-11 9 9 4" xfId="13864"/>
    <cellStyle name="_33-06 MED-ORÇ 2-11 9 9 5" xfId="17116"/>
    <cellStyle name="_33-06 MED-ORÇ 2-11 9 9 6" xfId="20367"/>
    <cellStyle name="_33-06 MED-ORÇ 2-11 9 9 7" xfId="23606"/>
    <cellStyle name="_33-06 MED-ORÇ 2-11 9_16-09_PE_V2_ARQ_M-O_28-01-11" xfId="6365"/>
    <cellStyle name="_33-06 MED-ORÇ 2-11 9_ARTICULADO" xfId="6127"/>
    <cellStyle name="_33-06 MED-ORÇ 2-11 9_ARTICULADO 2" xfId="10613"/>
    <cellStyle name="_33-06 MED-ORÇ 2-11 9_ARTICULADO 3" xfId="13865"/>
    <cellStyle name="_33-06 MED-ORÇ 2-11 9_ARTICULADO 4" xfId="17117"/>
    <cellStyle name="_33-06 MED-ORÇ 2-11 9_ARTICULADO 5" xfId="20368"/>
    <cellStyle name="_33-06 MED-ORÇ 2-11 9_ARTICULADO 6" xfId="23607"/>
    <cellStyle name="_33-06 MED-ORÇ 2-11_ARTICULADO" xfId="6128"/>
    <cellStyle name="_33-06 MED-ORÇ 2-11_ARTICULADO 2" xfId="10614"/>
    <cellStyle name="_33-06 MED-ORÇ 2-11_ARTICULADO 3" xfId="13866"/>
    <cellStyle name="_33-06 MED-ORÇ 2-11_ARTICULADO 4" xfId="17118"/>
    <cellStyle name="_33-06 MED-ORÇ 2-11_ARTICULADO 5" xfId="20369"/>
    <cellStyle name="_33-06 MED-ORÇ 2-11_ARTICULADO 6" xfId="23608"/>
    <cellStyle name="_33-06_AE_PE_MED-ORÇ_7-11-2007" xfId="168"/>
    <cellStyle name="_33-06_AE_PE_MED-ORÇ_7-11-2007 10" xfId="7670"/>
    <cellStyle name="_33-06_AE_PE_MED-ORÇ_7-11-2007 11" xfId="7525"/>
    <cellStyle name="_33-06_AE_PE_MED-ORÇ_7-11-2007 12" xfId="7672"/>
    <cellStyle name="_33-06_AE_PE_MED-ORÇ_7-11-2007 13" xfId="7523"/>
    <cellStyle name="_33-06_AE_PE_MED-ORÇ_7-11-2007 14" xfId="7689"/>
    <cellStyle name="_33-06_AE_PE_MED-ORÇ_7-11-2007 15" xfId="8128"/>
    <cellStyle name="_33-06_AE_PE_MED-ORÇ_7-11-2007 16" xfId="8178"/>
    <cellStyle name="_33-06_AE_PE_MED-ORÇ_7-11-2007 17" xfId="8379"/>
    <cellStyle name="_33-06_AE_PE_MED-ORÇ_7-11-2007 18" xfId="8308"/>
    <cellStyle name="_33-06_AE_PE_MED-ORÇ_7-11-2007 19" xfId="8586"/>
    <cellStyle name="_33-06_AE_PE_MED-ORÇ_7-11-2007 2" xfId="2991"/>
    <cellStyle name="_33-06_AE_PE_MED-ORÇ_7-11-2007 2 2" xfId="5824"/>
    <cellStyle name="_33-06_AE_PE_MED-ORÇ_7-11-2007 2 3" xfId="10616"/>
    <cellStyle name="_33-06_AE_PE_MED-ORÇ_7-11-2007 2 4" xfId="13868"/>
    <cellStyle name="_33-06_AE_PE_MED-ORÇ_7-11-2007 2 5" xfId="17120"/>
    <cellStyle name="_33-06_AE_PE_MED-ORÇ_7-11-2007 2 6" xfId="20371"/>
    <cellStyle name="_33-06_AE_PE_MED-ORÇ_7-11-2007 2 7" xfId="23609"/>
    <cellStyle name="_33-06_AE_PE_MED-ORÇ_7-11-2007 20" xfId="8401"/>
    <cellStyle name="_33-06_AE_PE_MED-ORÇ_7-11-2007 21" xfId="8545"/>
    <cellStyle name="_33-06_AE_PE_MED-ORÇ_7-11-2007 3" xfId="6366"/>
    <cellStyle name="_33-06_AE_PE_MED-ORÇ_7-11-2007 4" xfId="7610"/>
    <cellStyle name="_33-06_AE_PE_MED-ORÇ_7-11-2007 5" xfId="7491"/>
    <cellStyle name="_33-06_AE_PE_MED-ORÇ_7-11-2007 6" xfId="7526"/>
    <cellStyle name="_33-06_AE_PE_MED-ORÇ_7-11-2007 7" xfId="7282"/>
    <cellStyle name="_33-06_AE_PE_MED-ORÇ_7-11-2007 8" xfId="7446"/>
    <cellStyle name="_33-06_AE_PE_MED-ORÇ_7-11-2007 9" xfId="7277"/>
    <cellStyle name="_33-06_AE_PE_MED-ORÇ_7-11-2007_ARTICULADO" xfId="6129"/>
    <cellStyle name="_33-06_AE_PE_MED-ORÇ_7-11-2007_ARTICULADO 2" xfId="10617"/>
    <cellStyle name="_33-06_AE_PE_MED-ORÇ_7-11-2007_ARTICULADO 3" xfId="13869"/>
    <cellStyle name="_33-06_AE_PE_MED-ORÇ_7-11-2007_ARTICULADO 4" xfId="17121"/>
    <cellStyle name="_33-06_AE_PE_MED-ORÇ_7-11-2007_ARTICULADO 5" xfId="20372"/>
    <cellStyle name="_33-06_AE_PE_MED-ORÇ_7-11-2007_ARTICULADO 6" xfId="23610"/>
    <cellStyle name="_35-07_PE_M-Orçamento_VOL I_CAP1-15_ARQ_13-5-2008" xfId="169"/>
    <cellStyle name="_35-07_PE_M-Orçamento_VOL I_CAP1-15_ARQ_13-5-2008 10" xfId="7671"/>
    <cellStyle name="_35-07_PE_M-Orçamento_VOL I_CAP1-15_ARQ_13-5-2008 11" xfId="7524"/>
    <cellStyle name="_35-07_PE_M-Orçamento_VOL I_CAP1-15_ARQ_13-5-2008 12" xfId="7674"/>
    <cellStyle name="_35-07_PE_M-Orçamento_VOL I_CAP1-15_ARQ_13-5-2008 13" xfId="7520"/>
    <cellStyle name="_35-07_PE_M-Orçamento_VOL I_CAP1-15_ARQ_13-5-2008 14" xfId="7690"/>
    <cellStyle name="_35-07_PE_M-Orçamento_VOL I_CAP1-15_ARQ_13-5-2008 15" xfId="8129"/>
    <cellStyle name="_35-07_PE_M-Orçamento_VOL I_CAP1-15_ARQ_13-5-2008 16" xfId="8177"/>
    <cellStyle name="_35-07_PE_M-Orçamento_VOL I_CAP1-15_ARQ_13-5-2008 17" xfId="8608"/>
    <cellStyle name="_35-07_PE_M-Orçamento_VOL I_CAP1-15_ARQ_13-5-2008 18" xfId="8577"/>
    <cellStyle name="_35-07_PE_M-Orçamento_VOL I_CAP1-15_ARQ_13-5-2008 19" xfId="8429"/>
    <cellStyle name="_35-07_PE_M-Orçamento_VOL I_CAP1-15_ARQ_13-5-2008 2" xfId="2992"/>
    <cellStyle name="_35-07_PE_M-Orçamento_VOL I_CAP1-15_ARQ_13-5-2008 2 2" xfId="5825"/>
    <cellStyle name="_35-07_PE_M-Orçamento_VOL I_CAP1-15_ARQ_13-5-2008 2 3" xfId="10619"/>
    <cellStyle name="_35-07_PE_M-Orçamento_VOL I_CAP1-15_ARQ_13-5-2008 2 4" xfId="13871"/>
    <cellStyle name="_35-07_PE_M-Orçamento_VOL I_CAP1-15_ARQ_13-5-2008 2 5" xfId="17123"/>
    <cellStyle name="_35-07_PE_M-Orçamento_VOL I_CAP1-15_ARQ_13-5-2008 2 6" xfId="20374"/>
    <cellStyle name="_35-07_PE_M-Orçamento_VOL I_CAP1-15_ARQ_13-5-2008 2 7" xfId="23611"/>
    <cellStyle name="_35-07_PE_M-Orçamento_VOL I_CAP1-15_ARQ_13-5-2008 20" xfId="8364"/>
    <cellStyle name="_35-07_PE_M-Orçamento_VOL I_CAP1-15_ARQ_13-5-2008 21" xfId="8216"/>
    <cellStyle name="_35-07_PE_M-Orçamento_VOL I_CAP1-15_ARQ_13-5-2008 3" xfId="6367"/>
    <cellStyle name="_35-07_PE_M-Orçamento_VOL I_CAP1-15_ARQ_13-5-2008 4" xfId="7611"/>
    <cellStyle name="_35-07_PE_M-Orçamento_VOL I_CAP1-15_ARQ_13-5-2008 5" xfId="7490"/>
    <cellStyle name="_35-07_PE_M-Orçamento_VOL I_CAP1-15_ARQ_13-5-2008 6" xfId="7527"/>
    <cellStyle name="_35-07_PE_M-Orçamento_VOL I_CAP1-15_ARQ_13-5-2008 7" xfId="7281"/>
    <cellStyle name="_35-07_PE_M-Orçamento_VOL I_CAP1-15_ARQ_13-5-2008 8" xfId="7447"/>
    <cellStyle name="_35-07_PE_M-Orçamento_VOL I_CAP1-15_ARQ_13-5-2008 9" xfId="7275"/>
    <cellStyle name="_35-07_PE_M-Orçamento_VOL I_CAP1-15_ARQ_13-5-2008_ARTICULADO" xfId="6130"/>
    <cellStyle name="_35-07_PE_M-Orçamento_VOL I_CAP1-15_ARQ_13-5-2008_ARTICULADO 2" xfId="10620"/>
    <cellStyle name="_35-07_PE_M-Orçamento_VOL I_CAP1-15_ARQ_13-5-2008_ARTICULADO 3" xfId="13872"/>
    <cellStyle name="_35-07_PE_M-Orçamento_VOL I_CAP1-15_ARQ_13-5-2008_ARTICULADO 4" xfId="17124"/>
    <cellStyle name="_35-07_PE_M-Orçamento_VOL I_CAP1-15_ARQ_13-5-2008_ARTICULADO 5" xfId="20375"/>
    <cellStyle name="_35-07_PE_M-Orçamento_VOL I_CAP1-15_ARQ_13-5-2008_ARTICULADO 6" xfId="23612"/>
    <cellStyle name="_51-7_PE_Arq_M-O_8-2-2009 tipo_2" xfId="170"/>
    <cellStyle name="_51-7_PE_Arq_M-O_8-2-2009 tipo_2 10" xfId="1962"/>
    <cellStyle name="_51-7_PE_Arq_M-O_8-2-2009 tipo_2 10 2" xfId="4876"/>
    <cellStyle name="_51-7_PE_Arq_M-O_8-2-2009 tipo_2 10 3" xfId="10622"/>
    <cellStyle name="_51-7_PE_Arq_M-O_8-2-2009 tipo_2 10 4" xfId="13874"/>
    <cellStyle name="_51-7_PE_Arq_M-O_8-2-2009 tipo_2 10 5" xfId="17126"/>
    <cellStyle name="_51-7_PE_Arq_M-O_8-2-2009 tipo_2 10 6" xfId="20377"/>
    <cellStyle name="_51-7_PE_Arq_M-O_8-2-2009 tipo_2 10 7" xfId="23613"/>
    <cellStyle name="_51-7_PE_Arq_M-O_8-2-2009 tipo_2 11" xfId="1963"/>
    <cellStyle name="_51-7_PE_Arq_M-O_8-2-2009 tipo_2 11 2" xfId="4877"/>
    <cellStyle name="_51-7_PE_Arq_M-O_8-2-2009 tipo_2 11 3" xfId="10623"/>
    <cellStyle name="_51-7_PE_Arq_M-O_8-2-2009 tipo_2 11 4" xfId="13875"/>
    <cellStyle name="_51-7_PE_Arq_M-O_8-2-2009 tipo_2 11 5" xfId="17127"/>
    <cellStyle name="_51-7_PE_Arq_M-O_8-2-2009 tipo_2 11 6" xfId="20378"/>
    <cellStyle name="_51-7_PE_Arq_M-O_8-2-2009 tipo_2 11 7" xfId="23614"/>
    <cellStyle name="_51-7_PE_Arq_M-O_8-2-2009 tipo_2 12" xfId="1964"/>
    <cellStyle name="_51-7_PE_Arq_M-O_8-2-2009 tipo_2 12 2" xfId="4878"/>
    <cellStyle name="_51-7_PE_Arq_M-O_8-2-2009 tipo_2 12 3" xfId="10624"/>
    <cellStyle name="_51-7_PE_Arq_M-O_8-2-2009 tipo_2 12 4" xfId="13876"/>
    <cellStyle name="_51-7_PE_Arq_M-O_8-2-2009 tipo_2 12 5" xfId="17128"/>
    <cellStyle name="_51-7_PE_Arq_M-O_8-2-2009 tipo_2 12 6" xfId="20379"/>
    <cellStyle name="_51-7_PE_Arq_M-O_8-2-2009 tipo_2 12 7" xfId="23615"/>
    <cellStyle name="_51-7_PE_Arq_M-O_8-2-2009 tipo_2 13" xfId="1965"/>
    <cellStyle name="_51-7_PE_Arq_M-O_8-2-2009 tipo_2 13 2" xfId="4879"/>
    <cellStyle name="_51-7_PE_Arq_M-O_8-2-2009 tipo_2 13 3" xfId="10625"/>
    <cellStyle name="_51-7_PE_Arq_M-O_8-2-2009 tipo_2 13 4" xfId="13877"/>
    <cellStyle name="_51-7_PE_Arq_M-O_8-2-2009 tipo_2 13 5" xfId="17129"/>
    <cellStyle name="_51-7_PE_Arq_M-O_8-2-2009 tipo_2 13 6" xfId="20380"/>
    <cellStyle name="_51-7_PE_Arq_M-O_8-2-2009 tipo_2 13 7" xfId="23616"/>
    <cellStyle name="_51-7_PE_Arq_M-O_8-2-2009 tipo_2 14" xfId="1961"/>
    <cellStyle name="_51-7_PE_Arq_M-O_8-2-2009 tipo_2 14 2" xfId="4875"/>
    <cellStyle name="_51-7_PE_Arq_M-O_8-2-2009 tipo_2 14 3" xfId="10626"/>
    <cellStyle name="_51-7_PE_Arq_M-O_8-2-2009 tipo_2 14 4" xfId="13878"/>
    <cellStyle name="_51-7_PE_Arq_M-O_8-2-2009 tipo_2 14 5" xfId="17130"/>
    <cellStyle name="_51-7_PE_Arq_M-O_8-2-2009 tipo_2 14 6" xfId="20381"/>
    <cellStyle name="_51-7_PE_Arq_M-O_8-2-2009 tipo_2 14 7" xfId="23617"/>
    <cellStyle name="_51-7_PE_Arq_M-O_8-2-2009 tipo_2 15" xfId="6368"/>
    <cellStyle name="_51-7_PE_Arq_M-O_8-2-2009 tipo_2 16" xfId="7612"/>
    <cellStyle name="_51-7_PE_Arq_M-O_8-2-2009 tipo_2 17" xfId="7489"/>
    <cellStyle name="_51-7_PE_Arq_M-O_8-2-2009 tipo_2 18" xfId="7528"/>
    <cellStyle name="_51-7_PE_Arq_M-O_8-2-2009 tipo_2 19" xfId="7280"/>
    <cellStyle name="_51-7_PE_Arq_M-O_8-2-2009 tipo_2 2" xfId="1966"/>
    <cellStyle name="_51-7_PE_Arq_M-O_8-2-2009 tipo_2 2 2" xfId="4880"/>
    <cellStyle name="_51-7_PE_Arq_M-O_8-2-2009 tipo_2 2 3" xfId="10627"/>
    <cellStyle name="_51-7_PE_Arq_M-O_8-2-2009 tipo_2 2 4" xfId="13879"/>
    <cellStyle name="_51-7_PE_Arq_M-O_8-2-2009 tipo_2 2 5" xfId="17131"/>
    <cellStyle name="_51-7_PE_Arq_M-O_8-2-2009 tipo_2 2 6" xfId="20382"/>
    <cellStyle name="_51-7_PE_Arq_M-O_8-2-2009 tipo_2 2 7" xfId="23618"/>
    <cellStyle name="_51-7_PE_Arq_M-O_8-2-2009 tipo_2 20" xfId="7448"/>
    <cellStyle name="_51-7_PE_Arq_M-O_8-2-2009 tipo_2 21" xfId="7273"/>
    <cellStyle name="_51-7_PE_Arq_M-O_8-2-2009 tipo_2 22" xfId="7673"/>
    <cellStyle name="_51-7_PE_Arq_M-O_8-2-2009 tipo_2 23" xfId="7522"/>
    <cellStyle name="_51-7_PE_Arq_M-O_8-2-2009 tipo_2 24" xfId="7675"/>
    <cellStyle name="_51-7_PE_Arq_M-O_8-2-2009 tipo_2 25" xfId="7518"/>
    <cellStyle name="_51-7_PE_Arq_M-O_8-2-2009 tipo_2 26" xfId="7692"/>
    <cellStyle name="_51-7_PE_Arq_M-O_8-2-2009 tipo_2 27" xfId="8130"/>
    <cellStyle name="_51-7_PE_Arq_M-O_8-2-2009 tipo_2 28" xfId="8176"/>
    <cellStyle name="_51-7_PE_Arq_M-O_8-2-2009 tipo_2 29" xfId="8437"/>
    <cellStyle name="_51-7_PE_Arq_M-O_8-2-2009 tipo_2 3" xfId="1967"/>
    <cellStyle name="_51-7_PE_Arq_M-O_8-2-2009 tipo_2 3 2" xfId="4881"/>
    <cellStyle name="_51-7_PE_Arq_M-O_8-2-2009 tipo_2 3 3" xfId="10628"/>
    <cellStyle name="_51-7_PE_Arq_M-O_8-2-2009 tipo_2 3 4" xfId="13880"/>
    <cellStyle name="_51-7_PE_Arq_M-O_8-2-2009 tipo_2 3 5" xfId="17132"/>
    <cellStyle name="_51-7_PE_Arq_M-O_8-2-2009 tipo_2 3 6" xfId="20383"/>
    <cellStyle name="_51-7_PE_Arq_M-O_8-2-2009 tipo_2 3 7" xfId="23619"/>
    <cellStyle name="_51-7_PE_Arq_M-O_8-2-2009 tipo_2 30" xfId="8515"/>
    <cellStyle name="_51-7_PE_Arq_M-O_8-2-2009 tipo_2 31" xfId="8222"/>
    <cellStyle name="_51-7_PE_Arq_M-O_8-2-2009 tipo_2 32" xfId="8653"/>
    <cellStyle name="_51-7_PE_Arq_M-O_8-2-2009 tipo_2 33" xfId="8667"/>
    <cellStyle name="_51-7_PE_Arq_M-O_8-2-2009 tipo_2 4" xfId="1968"/>
    <cellStyle name="_51-7_PE_Arq_M-O_8-2-2009 tipo_2 4 2" xfId="4882"/>
    <cellStyle name="_51-7_PE_Arq_M-O_8-2-2009 tipo_2 4 3" xfId="10629"/>
    <cellStyle name="_51-7_PE_Arq_M-O_8-2-2009 tipo_2 4 4" xfId="13881"/>
    <cellStyle name="_51-7_PE_Arq_M-O_8-2-2009 tipo_2 4 5" xfId="17133"/>
    <cellStyle name="_51-7_PE_Arq_M-O_8-2-2009 tipo_2 4 6" xfId="20384"/>
    <cellStyle name="_51-7_PE_Arq_M-O_8-2-2009 tipo_2 4 7" xfId="23620"/>
    <cellStyle name="_51-7_PE_Arq_M-O_8-2-2009 tipo_2 5" xfId="1969"/>
    <cellStyle name="_51-7_PE_Arq_M-O_8-2-2009 tipo_2 5 2" xfId="4883"/>
    <cellStyle name="_51-7_PE_Arq_M-O_8-2-2009 tipo_2 5 3" xfId="10630"/>
    <cellStyle name="_51-7_PE_Arq_M-O_8-2-2009 tipo_2 5 4" xfId="13882"/>
    <cellStyle name="_51-7_PE_Arq_M-O_8-2-2009 tipo_2 5 5" xfId="17134"/>
    <cellStyle name="_51-7_PE_Arq_M-O_8-2-2009 tipo_2 5 6" xfId="20385"/>
    <cellStyle name="_51-7_PE_Arq_M-O_8-2-2009 tipo_2 5 7" xfId="23621"/>
    <cellStyle name="_51-7_PE_Arq_M-O_8-2-2009 tipo_2 6" xfId="1970"/>
    <cellStyle name="_51-7_PE_Arq_M-O_8-2-2009 tipo_2 6 2" xfId="4884"/>
    <cellStyle name="_51-7_PE_Arq_M-O_8-2-2009 tipo_2 6 3" xfId="10631"/>
    <cellStyle name="_51-7_PE_Arq_M-O_8-2-2009 tipo_2 6 4" xfId="13883"/>
    <cellStyle name="_51-7_PE_Arq_M-O_8-2-2009 tipo_2 6 5" xfId="17135"/>
    <cellStyle name="_51-7_PE_Arq_M-O_8-2-2009 tipo_2 6 6" xfId="20386"/>
    <cellStyle name="_51-7_PE_Arq_M-O_8-2-2009 tipo_2 6 7" xfId="23622"/>
    <cellStyle name="_51-7_PE_Arq_M-O_8-2-2009 tipo_2 7" xfId="1971"/>
    <cellStyle name="_51-7_PE_Arq_M-O_8-2-2009 tipo_2 7 2" xfId="4885"/>
    <cellStyle name="_51-7_PE_Arq_M-O_8-2-2009 tipo_2 7 3" xfId="10632"/>
    <cellStyle name="_51-7_PE_Arq_M-O_8-2-2009 tipo_2 7 4" xfId="13884"/>
    <cellStyle name="_51-7_PE_Arq_M-O_8-2-2009 tipo_2 7 5" xfId="17136"/>
    <cellStyle name="_51-7_PE_Arq_M-O_8-2-2009 tipo_2 7 6" xfId="20387"/>
    <cellStyle name="_51-7_PE_Arq_M-O_8-2-2009 tipo_2 7 7" xfId="23623"/>
    <cellStyle name="_51-7_PE_Arq_M-O_8-2-2009 tipo_2 8" xfId="1972"/>
    <cellStyle name="_51-7_PE_Arq_M-O_8-2-2009 tipo_2 8 2" xfId="4886"/>
    <cellStyle name="_51-7_PE_Arq_M-O_8-2-2009 tipo_2 8 3" xfId="10633"/>
    <cellStyle name="_51-7_PE_Arq_M-O_8-2-2009 tipo_2 8 4" xfId="13885"/>
    <cellStyle name="_51-7_PE_Arq_M-O_8-2-2009 tipo_2 8 5" xfId="17137"/>
    <cellStyle name="_51-7_PE_Arq_M-O_8-2-2009 tipo_2 8 6" xfId="20388"/>
    <cellStyle name="_51-7_PE_Arq_M-O_8-2-2009 tipo_2 8 7" xfId="23624"/>
    <cellStyle name="_51-7_PE_Arq_M-O_8-2-2009 tipo_2 9" xfId="1973"/>
    <cellStyle name="_51-7_PE_Arq_M-O_8-2-2009 tipo_2 9 2" xfId="4887"/>
    <cellStyle name="_51-7_PE_Arq_M-O_8-2-2009 tipo_2 9 3" xfId="10634"/>
    <cellStyle name="_51-7_PE_Arq_M-O_8-2-2009 tipo_2 9 4" xfId="13886"/>
    <cellStyle name="_51-7_PE_Arq_M-O_8-2-2009 tipo_2 9 5" xfId="17138"/>
    <cellStyle name="_51-7_PE_Arq_M-O_8-2-2009 tipo_2 9 6" xfId="20389"/>
    <cellStyle name="_51-7_PE_Arq_M-O_8-2-2009 tipo_2 9 7" xfId="23625"/>
    <cellStyle name="_51-7_PE_Arq_M-O_8-2-2009 tipo_2_ARTICULADO" xfId="6131"/>
    <cellStyle name="_51-7_PE_Arq_M-O_8-2-2009 tipo_2_ARTICULADO 2" xfId="10635"/>
    <cellStyle name="_51-7_PE_Arq_M-O_8-2-2009 tipo_2_ARTICULADO 3" xfId="13887"/>
    <cellStyle name="_51-7_PE_Arq_M-O_8-2-2009 tipo_2_ARTICULADO 4" xfId="17139"/>
    <cellStyle name="_51-7_PE_Arq_M-O_8-2-2009 tipo_2_ARTICULADO 5" xfId="20390"/>
    <cellStyle name="_51-7_PE_Arq_M-O_8-2-2009 tipo_2_ARTICULADO 6" xfId="23626"/>
    <cellStyle name="_Articulado_final" xfId="171"/>
    <cellStyle name="_Articulado_final 10" xfId="7676"/>
    <cellStyle name="_Articulado_final 11" xfId="7514"/>
    <cellStyle name="_Articulado_final 12" xfId="7678"/>
    <cellStyle name="_Articulado_final 13" xfId="7512"/>
    <cellStyle name="_Articulado_final 14" xfId="7696"/>
    <cellStyle name="_Articulado_final 15" xfId="8131"/>
    <cellStyle name="_Articulado_final 16" xfId="8175"/>
    <cellStyle name="_Articulado_final 17" xfId="8380"/>
    <cellStyle name="_Articulado_final 18" xfId="8226"/>
    <cellStyle name="_Articulado_final 19" xfId="8562"/>
    <cellStyle name="_Articulado_final 2" xfId="2993"/>
    <cellStyle name="_Articulado_final 2 2" xfId="5826"/>
    <cellStyle name="_Articulado_final 2 3" xfId="10637"/>
    <cellStyle name="_Articulado_final 2 4" xfId="13889"/>
    <cellStyle name="_Articulado_final 2 5" xfId="17141"/>
    <cellStyle name="_Articulado_final 2 6" xfId="20392"/>
    <cellStyle name="_Articulado_final 2 7" xfId="23627"/>
    <cellStyle name="_Articulado_final 20" xfId="8271"/>
    <cellStyle name="_Articulado_final 21" xfId="8531"/>
    <cellStyle name="_Articulado_final 3" xfId="6369"/>
    <cellStyle name="_Articulado_final 4" xfId="7613"/>
    <cellStyle name="_Articulado_final 5" xfId="7485"/>
    <cellStyle name="_Articulado_final 6" xfId="7529"/>
    <cellStyle name="_Articulado_final 7" xfId="7279"/>
    <cellStyle name="_Articulado_final 8" xfId="7449"/>
    <cellStyle name="_Articulado_final 9" xfId="7271"/>
    <cellStyle name="_Articulado_final_ARTICULADO" xfId="6132"/>
    <cellStyle name="_Articulado_final_ARTICULADO 2" xfId="10638"/>
    <cellStyle name="_Articulado_final_ARTICULADO 3" xfId="13890"/>
    <cellStyle name="_Articulado_final_ARTICULADO 4" xfId="17142"/>
    <cellStyle name="_Articulado_final_ARTICULADO 5" xfId="20393"/>
    <cellStyle name="_Articulado_final_ARTICULADO 6" xfId="23628"/>
    <cellStyle name="_MAPA DE QUANTIDADES" xfId="172"/>
    <cellStyle name="_MAPA DE QUANTIDADES 10" xfId="1975"/>
    <cellStyle name="_MAPA DE QUANTIDADES 10 2" xfId="4889"/>
    <cellStyle name="_MAPA DE QUANTIDADES 10 3" xfId="10640"/>
    <cellStyle name="_MAPA DE QUANTIDADES 10 4" xfId="13892"/>
    <cellStyle name="_MAPA DE QUANTIDADES 10 5" xfId="17144"/>
    <cellStyle name="_MAPA DE QUANTIDADES 10 6" xfId="20395"/>
    <cellStyle name="_MAPA DE QUANTIDADES 10 7" xfId="23629"/>
    <cellStyle name="_MAPA DE QUANTIDADES 11" xfId="1976"/>
    <cellStyle name="_MAPA DE QUANTIDADES 11 2" xfId="4890"/>
    <cellStyle name="_MAPA DE QUANTIDADES 11 3" xfId="10641"/>
    <cellStyle name="_MAPA DE QUANTIDADES 11 4" xfId="13893"/>
    <cellStyle name="_MAPA DE QUANTIDADES 11 5" xfId="17145"/>
    <cellStyle name="_MAPA DE QUANTIDADES 11 6" xfId="20396"/>
    <cellStyle name="_MAPA DE QUANTIDADES 11 7" xfId="23630"/>
    <cellStyle name="_MAPA DE QUANTIDADES 12" xfId="1977"/>
    <cellStyle name="_MAPA DE QUANTIDADES 12 2" xfId="4891"/>
    <cellStyle name="_MAPA DE QUANTIDADES 12 3" xfId="10642"/>
    <cellStyle name="_MAPA DE QUANTIDADES 12 4" xfId="13894"/>
    <cellStyle name="_MAPA DE QUANTIDADES 12 5" xfId="17146"/>
    <cellStyle name="_MAPA DE QUANTIDADES 12 6" xfId="20397"/>
    <cellStyle name="_MAPA DE QUANTIDADES 12 7" xfId="23631"/>
    <cellStyle name="_MAPA DE QUANTIDADES 13" xfId="1978"/>
    <cellStyle name="_MAPA DE QUANTIDADES 13 2" xfId="4892"/>
    <cellStyle name="_MAPA DE QUANTIDADES 13 3" xfId="10643"/>
    <cellStyle name="_MAPA DE QUANTIDADES 13 4" xfId="13895"/>
    <cellStyle name="_MAPA DE QUANTIDADES 13 5" xfId="17147"/>
    <cellStyle name="_MAPA DE QUANTIDADES 13 6" xfId="20398"/>
    <cellStyle name="_MAPA DE QUANTIDADES 13 7" xfId="23632"/>
    <cellStyle name="_MAPA DE QUANTIDADES 14" xfId="1974"/>
    <cellStyle name="_MAPA DE QUANTIDADES 14 2" xfId="4888"/>
    <cellStyle name="_MAPA DE QUANTIDADES 14 3" xfId="10644"/>
    <cellStyle name="_MAPA DE QUANTIDADES 14 4" xfId="13896"/>
    <cellStyle name="_MAPA DE QUANTIDADES 14 5" xfId="17148"/>
    <cellStyle name="_MAPA DE QUANTIDADES 14 6" xfId="20399"/>
    <cellStyle name="_MAPA DE QUANTIDADES 14 7" xfId="23633"/>
    <cellStyle name="_MAPA DE QUANTIDADES 15" xfId="6370"/>
    <cellStyle name="_MAPA DE QUANTIDADES 16" xfId="7614"/>
    <cellStyle name="_MAPA DE QUANTIDADES 17" xfId="7484"/>
    <cellStyle name="_MAPA DE QUANTIDADES 18" xfId="7530"/>
    <cellStyle name="_MAPA DE QUANTIDADES 19" xfId="7278"/>
    <cellStyle name="_MAPA DE QUANTIDADES 2" xfId="1979"/>
    <cellStyle name="_MAPA DE QUANTIDADES 2 2" xfId="4893"/>
    <cellStyle name="_MAPA DE QUANTIDADES 2 3" xfId="10645"/>
    <cellStyle name="_MAPA DE QUANTIDADES 2 4" xfId="13897"/>
    <cellStyle name="_MAPA DE QUANTIDADES 2 5" xfId="17149"/>
    <cellStyle name="_MAPA DE QUANTIDADES 2 6" xfId="20400"/>
    <cellStyle name="_MAPA DE QUANTIDADES 2 7" xfId="23634"/>
    <cellStyle name="_MAPA DE QUANTIDADES 20" xfId="7450"/>
    <cellStyle name="_MAPA DE QUANTIDADES 21" xfId="7269"/>
    <cellStyle name="_MAPA DE QUANTIDADES 22" xfId="7677"/>
    <cellStyle name="_MAPA DE QUANTIDADES 23" xfId="7513"/>
    <cellStyle name="_MAPA DE QUANTIDADES 24" xfId="7681"/>
    <cellStyle name="_MAPA DE QUANTIDADES 25" xfId="7511"/>
    <cellStyle name="_MAPA DE QUANTIDADES 26" xfId="7697"/>
    <cellStyle name="_MAPA DE QUANTIDADES 27" xfId="8132"/>
    <cellStyle name="_MAPA DE QUANTIDADES 28" xfId="8174"/>
    <cellStyle name="_MAPA DE QUANTIDADES 29" xfId="8207"/>
    <cellStyle name="_MAPA DE QUANTIDADES 3" xfId="1980"/>
    <cellStyle name="_MAPA DE QUANTIDADES 3 2" xfId="4894"/>
    <cellStyle name="_MAPA DE QUANTIDADES 3 3" xfId="10646"/>
    <cellStyle name="_MAPA DE QUANTIDADES 3 4" xfId="13898"/>
    <cellStyle name="_MAPA DE QUANTIDADES 3 5" xfId="17150"/>
    <cellStyle name="_MAPA DE QUANTIDADES 3 6" xfId="20401"/>
    <cellStyle name="_MAPA DE QUANTIDADES 3 7" xfId="23635"/>
    <cellStyle name="_MAPA DE QUANTIDADES 30" xfId="8307"/>
    <cellStyle name="_MAPA DE QUANTIDADES 31" xfId="8428"/>
    <cellStyle name="_MAPA DE QUANTIDADES 32" xfId="8144"/>
    <cellStyle name="_MAPA DE QUANTIDADES 33" xfId="8591"/>
    <cellStyle name="_MAPA DE QUANTIDADES 4" xfId="1981"/>
    <cellStyle name="_MAPA DE QUANTIDADES 4 2" xfId="4895"/>
    <cellStyle name="_MAPA DE QUANTIDADES 4 3" xfId="10647"/>
    <cellStyle name="_MAPA DE QUANTIDADES 4 4" xfId="13899"/>
    <cellStyle name="_MAPA DE QUANTIDADES 4 5" xfId="17151"/>
    <cellStyle name="_MAPA DE QUANTIDADES 4 6" xfId="20402"/>
    <cellStyle name="_MAPA DE QUANTIDADES 4 7" xfId="23636"/>
    <cellStyle name="_MAPA DE QUANTIDADES 5" xfId="1982"/>
    <cellStyle name="_MAPA DE QUANTIDADES 5 2" xfId="4896"/>
    <cellStyle name="_MAPA DE QUANTIDADES 5 3" xfId="10648"/>
    <cellStyle name="_MAPA DE QUANTIDADES 5 4" xfId="13900"/>
    <cellStyle name="_MAPA DE QUANTIDADES 5 5" xfId="17152"/>
    <cellStyle name="_MAPA DE QUANTIDADES 5 6" xfId="20403"/>
    <cellStyle name="_MAPA DE QUANTIDADES 5 7" xfId="23637"/>
    <cellStyle name="_MAPA DE QUANTIDADES 6" xfId="1983"/>
    <cellStyle name="_MAPA DE QUANTIDADES 6 2" xfId="4897"/>
    <cellStyle name="_MAPA DE QUANTIDADES 6 3" xfId="10649"/>
    <cellStyle name="_MAPA DE QUANTIDADES 6 4" xfId="13901"/>
    <cellStyle name="_MAPA DE QUANTIDADES 6 5" xfId="17153"/>
    <cellStyle name="_MAPA DE QUANTIDADES 6 6" xfId="20404"/>
    <cellStyle name="_MAPA DE QUANTIDADES 6 7" xfId="23638"/>
    <cellStyle name="_MAPA DE QUANTIDADES 7" xfId="1984"/>
    <cellStyle name="_MAPA DE QUANTIDADES 7 2" xfId="4898"/>
    <cellStyle name="_MAPA DE QUANTIDADES 7 3" xfId="10650"/>
    <cellStyle name="_MAPA DE QUANTIDADES 7 4" xfId="13902"/>
    <cellStyle name="_MAPA DE QUANTIDADES 7 5" xfId="17154"/>
    <cellStyle name="_MAPA DE QUANTIDADES 7 6" xfId="20405"/>
    <cellStyle name="_MAPA DE QUANTIDADES 7 7" xfId="23639"/>
    <cellStyle name="_MAPA DE QUANTIDADES 8" xfId="1985"/>
    <cellStyle name="_MAPA DE QUANTIDADES 8 2" xfId="4899"/>
    <cellStyle name="_MAPA DE QUANTIDADES 8 3" xfId="10651"/>
    <cellStyle name="_MAPA DE QUANTIDADES 8 4" xfId="13903"/>
    <cellStyle name="_MAPA DE QUANTIDADES 8 5" xfId="17155"/>
    <cellStyle name="_MAPA DE QUANTIDADES 8 6" xfId="20406"/>
    <cellStyle name="_MAPA DE QUANTIDADES 8 7" xfId="23640"/>
    <cellStyle name="_MAPA DE QUANTIDADES 9" xfId="1986"/>
    <cellStyle name="_MAPA DE QUANTIDADES 9 2" xfId="4900"/>
    <cellStyle name="_MAPA DE QUANTIDADES 9 3" xfId="10652"/>
    <cellStyle name="_MAPA DE QUANTIDADES 9 4" xfId="13904"/>
    <cellStyle name="_MAPA DE QUANTIDADES 9 5" xfId="17156"/>
    <cellStyle name="_MAPA DE QUANTIDADES 9 6" xfId="20407"/>
    <cellStyle name="_MAPA DE QUANTIDADES 9 7" xfId="23641"/>
    <cellStyle name="_MAPA DE QUANTIDADES_ARTICULADO" xfId="6133"/>
    <cellStyle name="_MAPA DE QUANTIDADES_ARTICULADO 2" xfId="10653"/>
    <cellStyle name="_MAPA DE QUANTIDADES_ARTICULADO 3" xfId="13905"/>
    <cellStyle name="_MAPA DE QUANTIDADES_ARTICULADO 4" xfId="17157"/>
    <cellStyle name="_MAPA DE QUANTIDADES_ARTICULADO 5" xfId="20408"/>
    <cellStyle name="_MAPA DE QUANTIDADES_ARTICULADO 6" xfId="23642"/>
    <cellStyle name="_mapa_quantidades" xfId="173"/>
    <cellStyle name="_mapa_quantidades 10" xfId="7682"/>
    <cellStyle name="_mapa_quantidades 11" xfId="7510"/>
    <cellStyle name="_mapa_quantidades 12" xfId="7684"/>
    <cellStyle name="_mapa_quantidades 13" xfId="7508"/>
    <cellStyle name="_mapa_quantidades 14" xfId="7699"/>
    <cellStyle name="_mapa_quantidades 15" xfId="8133"/>
    <cellStyle name="_mapa_quantidades 16" xfId="8173"/>
    <cellStyle name="_mapa_quantidades 17" xfId="8381"/>
    <cellStyle name="_mapa_quantidades 18" xfId="8578"/>
    <cellStyle name="_mapa_quantidades 19" xfId="8499"/>
    <cellStyle name="_mapa_quantidades 2" xfId="2994"/>
    <cellStyle name="_mapa_quantidades 2 2" xfId="5827"/>
    <cellStyle name="_mapa_quantidades 2 3" xfId="10655"/>
    <cellStyle name="_mapa_quantidades 2 4" xfId="13907"/>
    <cellStyle name="_mapa_quantidades 2 5" xfId="17159"/>
    <cellStyle name="_mapa_quantidades 2 6" xfId="20410"/>
    <cellStyle name="_mapa_quantidades 2 7" xfId="23643"/>
    <cellStyle name="_mapa_quantidades 20" xfId="8234"/>
    <cellStyle name="_mapa_quantidades 21" xfId="8458"/>
    <cellStyle name="_mapa_quantidades 3" xfId="6371"/>
    <cellStyle name="_mapa_quantidades 4" xfId="7615"/>
    <cellStyle name="_mapa_quantidades 5" xfId="7481"/>
    <cellStyle name="_mapa_quantidades 6" xfId="7531"/>
    <cellStyle name="_mapa_quantidades 7" xfId="7276"/>
    <cellStyle name="_mapa_quantidades 8" xfId="7451"/>
    <cellStyle name="_mapa_quantidades 9" xfId="7267"/>
    <cellStyle name="_mapa_quantidades_ARTICULADO" xfId="6134"/>
    <cellStyle name="_mapa_quantidades_ARTICULADO 2" xfId="10656"/>
    <cellStyle name="_mapa_quantidades_ARTICULADO 3" xfId="13908"/>
    <cellStyle name="_mapa_quantidades_ARTICULADO 4" xfId="17160"/>
    <cellStyle name="_mapa_quantidades_ARTICULADO 5" xfId="20411"/>
    <cellStyle name="_mapa_quantidades_ARTICULADO 6" xfId="23644"/>
    <cellStyle name="_MEDIÇÕES-ORÇ ARQ" xfId="174"/>
    <cellStyle name="_MEDIÇÕES-ORÇ ARQ 10" xfId="1988"/>
    <cellStyle name="_MEDIÇÕES-ORÇ ARQ 10 2" xfId="4902"/>
    <cellStyle name="_MEDIÇÕES-ORÇ ARQ 10 3" xfId="10658"/>
    <cellStyle name="_MEDIÇÕES-ORÇ ARQ 10 4" xfId="13910"/>
    <cellStyle name="_MEDIÇÕES-ORÇ ARQ 10 5" xfId="17162"/>
    <cellStyle name="_MEDIÇÕES-ORÇ ARQ 10 6" xfId="20413"/>
    <cellStyle name="_MEDIÇÕES-ORÇ ARQ 10 7" xfId="23645"/>
    <cellStyle name="_MEDIÇÕES-ORÇ ARQ 11" xfId="1989"/>
    <cellStyle name="_MEDIÇÕES-ORÇ ARQ 11 2" xfId="4903"/>
    <cellStyle name="_MEDIÇÕES-ORÇ ARQ 11 3" xfId="10659"/>
    <cellStyle name="_MEDIÇÕES-ORÇ ARQ 11 4" xfId="13911"/>
    <cellStyle name="_MEDIÇÕES-ORÇ ARQ 11 5" xfId="17163"/>
    <cellStyle name="_MEDIÇÕES-ORÇ ARQ 11 6" xfId="20414"/>
    <cellStyle name="_MEDIÇÕES-ORÇ ARQ 11 7" xfId="23646"/>
    <cellStyle name="_MEDIÇÕES-ORÇ ARQ 12" xfId="1990"/>
    <cellStyle name="_MEDIÇÕES-ORÇ ARQ 12 2" xfId="4904"/>
    <cellStyle name="_MEDIÇÕES-ORÇ ARQ 12 3" xfId="10660"/>
    <cellStyle name="_MEDIÇÕES-ORÇ ARQ 12 4" xfId="13912"/>
    <cellStyle name="_MEDIÇÕES-ORÇ ARQ 12 5" xfId="17164"/>
    <cellStyle name="_MEDIÇÕES-ORÇ ARQ 12 6" xfId="20415"/>
    <cellStyle name="_MEDIÇÕES-ORÇ ARQ 12 7" xfId="23647"/>
    <cellStyle name="_MEDIÇÕES-ORÇ ARQ 13" xfId="1991"/>
    <cellStyle name="_MEDIÇÕES-ORÇ ARQ 13 2" xfId="4905"/>
    <cellStyle name="_MEDIÇÕES-ORÇ ARQ 13 3" xfId="10661"/>
    <cellStyle name="_MEDIÇÕES-ORÇ ARQ 13 4" xfId="13913"/>
    <cellStyle name="_MEDIÇÕES-ORÇ ARQ 13 5" xfId="17165"/>
    <cellStyle name="_MEDIÇÕES-ORÇ ARQ 13 6" xfId="20416"/>
    <cellStyle name="_MEDIÇÕES-ORÇ ARQ 13 7" xfId="23648"/>
    <cellStyle name="_MEDIÇÕES-ORÇ ARQ 14" xfId="1987"/>
    <cellStyle name="_MEDIÇÕES-ORÇ ARQ 14 2" xfId="4901"/>
    <cellStyle name="_MEDIÇÕES-ORÇ ARQ 14 3" xfId="10662"/>
    <cellStyle name="_MEDIÇÕES-ORÇ ARQ 14 4" xfId="13914"/>
    <cellStyle name="_MEDIÇÕES-ORÇ ARQ 14 5" xfId="17166"/>
    <cellStyle name="_MEDIÇÕES-ORÇ ARQ 14 6" xfId="20417"/>
    <cellStyle name="_MEDIÇÕES-ORÇ ARQ 14 7" xfId="23649"/>
    <cellStyle name="_MEDIÇÕES-ORÇ ARQ 15" xfId="7616"/>
    <cellStyle name="_MEDIÇÕES-ORÇ ARQ 16" xfId="7480"/>
    <cellStyle name="_MEDIÇÕES-ORÇ ARQ 17" xfId="7532"/>
    <cellStyle name="_MEDIÇÕES-ORÇ ARQ 18" xfId="7274"/>
    <cellStyle name="_MEDIÇÕES-ORÇ ARQ 19" xfId="7452"/>
    <cellStyle name="_MEDIÇÕES-ORÇ ARQ 2" xfId="1992"/>
    <cellStyle name="_MEDIÇÕES-ORÇ ARQ 2 2" xfId="4906"/>
    <cellStyle name="_MEDIÇÕES-ORÇ ARQ 2 3" xfId="10663"/>
    <cellStyle name="_MEDIÇÕES-ORÇ ARQ 2 4" xfId="13915"/>
    <cellStyle name="_MEDIÇÕES-ORÇ ARQ 2 5" xfId="17167"/>
    <cellStyle name="_MEDIÇÕES-ORÇ ARQ 2 6" xfId="20418"/>
    <cellStyle name="_MEDIÇÕES-ORÇ ARQ 2 7" xfId="23650"/>
    <cellStyle name="_MEDIÇÕES-ORÇ ARQ 20" xfId="7265"/>
    <cellStyle name="_MEDIÇÕES-ORÇ ARQ 21" xfId="7683"/>
    <cellStyle name="_MEDIÇÕES-ORÇ ARQ 22" xfId="7509"/>
    <cellStyle name="_MEDIÇÕES-ORÇ ARQ 23" xfId="7685"/>
    <cellStyle name="_MEDIÇÕES-ORÇ ARQ 24" xfId="7507"/>
    <cellStyle name="_MEDIÇÕES-ORÇ ARQ 25" xfId="7700"/>
    <cellStyle name="_MEDIÇÕES-ORÇ ARQ 26" xfId="8134"/>
    <cellStyle name="_MEDIÇÕES-ORÇ ARQ 27" xfId="8414"/>
    <cellStyle name="_MEDIÇÕES-ORÇ ARQ 28" xfId="8438"/>
    <cellStyle name="_MEDIÇÕES-ORÇ ARQ 29" xfId="8516"/>
    <cellStyle name="_MEDIÇÕES-ORÇ ARQ 3" xfId="1993"/>
    <cellStyle name="_MEDIÇÕES-ORÇ ARQ 3 2" xfId="4907"/>
    <cellStyle name="_MEDIÇÕES-ORÇ ARQ 3 3" xfId="10664"/>
    <cellStyle name="_MEDIÇÕES-ORÇ ARQ 3 4" xfId="13916"/>
    <cellStyle name="_MEDIÇÕES-ORÇ ARQ 3 5" xfId="17168"/>
    <cellStyle name="_MEDIÇÕES-ORÇ ARQ 3 6" xfId="20419"/>
    <cellStyle name="_MEDIÇÕES-ORÇ ARQ 3 7" xfId="23651"/>
    <cellStyle name="_MEDIÇÕES-ORÇ ARQ 30" xfId="8527"/>
    <cellStyle name="_MEDIÇÕES-ORÇ ARQ 31" xfId="8492"/>
    <cellStyle name="_MEDIÇÕES-ORÇ ARQ 32" xfId="8314"/>
    <cellStyle name="_MEDIÇÕES-ORÇ ARQ 4" xfId="1994"/>
    <cellStyle name="_MEDIÇÕES-ORÇ ARQ 4 10" xfId="25378"/>
    <cellStyle name="_MEDIÇÕES-ORÇ ARQ 4 11" xfId="25333"/>
    <cellStyle name="_MEDIÇÕES-ORÇ ARQ 4 12" xfId="25364"/>
    <cellStyle name="_MEDIÇÕES-ORÇ ARQ 4 13" xfId="25218"/>
    <cellStyle name="_MEDIÇÕES-ORÇ ARQ 4 14" xfId="25211"/>
    <cellStyle name="_MEDIÇÕES-ORÇ ARQ 4 15" xfId="25418"/>
    <cellStyle name="_MEDIÇÕES-ORÇ ARQ 4 16" xfId="25250"/>
    <cellStyle name="_MEDIÇÕES-ORÇ ARQ 4 17" xfId="25239"/>
    <cellStyle name="_MEDIÇÕES-ORÇ ARQ 4 18" xfId="25316"/>
    <cellStyle name="_MEDIÇÕES-ORÇ ARQ 4 19" xfId="25343"/>
    <cellStyle name="_MEDIÇÕES-ORÇ ARQ 4 2" xfId="4908"/>
    <cellStyle name="_MEDIÇÕES-ORÇ ARQ 4 20" xfId="25308"/>
    <cellStyle name="_MEDIÇÕES-ORÇ ARQ 4 21" xfId="25430"/>
    <cellStyle name="_MEDIÇÕES-ORÇ ARQ 4 22" xfId="25382"/>
    <cellStyle name="_MEDIÇÕES-ORÇ ARQ 4 3" xfId="10665"/>
    <cellStyle name="_MEDIÇÕES-ORÇ ARQ 4 4" xfId="13917"/>
    <cellStyle name="_MEDIÇÕES-ORÇ ARQ 4 5" xfId="17169"/>
    <cellStyle name="_MEDIÇÕES-ORÇ ARQ 4 6" xfId="20420"/>
    <cellStyle name="_MEDIÇÕES-ORÇ ARQ 4 7" xfId="23652"/>
    <cellStyle name="_MEDIÇÕES-ORÇ ARQ 4 8" xfId="25000"/>
    <cellStyle name="_MEDIÇÕES-ORÇ ARQ 4 8 10" xfId="25526"/>
    <cellStyle name="_MEDIÇÕES-ORÇ ARQ 4 8 11" xfId="25453"/>
    <cellStyle name="_MEDIÇÕES-ORÇ ARQ 4 8 12" xfId="25463"/>
    <cellStyle name="_MEDIÇÕES-ORÇ ARQ 4 8 13" xfId="25444"/>
    <cellStyle name="_MEDIÇÕES-ORÇ ARQ 4 8 14" xfId="25473"/>
    <cellStyle name="_MEDIÇÕES-ORÇ ARQ 4 8 15" xfId="25451"/>
    <cellStyle name="_MEDIÇÕES-ORÇ ARQ 4 8 16" xfId="25462"/>
    <cellStyle name="_MEDIÇÕES-ORÇ ARQ 4 8 17" xfId="25486"/>
    <cellStyle name="_MEDIÇÕES-ORÇ ARQ 4 8 18" xfId="25504"/>
    <cellStyle name="_MEDIÇÕES-ORÇ ARQ 4 8 19" xfId="25513"/>
    <cellStyle name="_MEDIÇÕES-ORÇ ARQ 4 8 2" xfId="25032"/>
    <cellStyle name="_MEDIÇÕES-ORÇ ARQ 4 8 20" xfId="25755"/>
    <cellStyle name="_MEDIÇÕES-ORÇ ARQ 4 8 21" xfId="25606"/>
    <cellStyle name="_MEDIÇÕES-ORÇ ARQ 4 8 22" xfId="25670"/>
    <cellStyle name="_MEDIÇÕES-ORÇ ARQ 4 8 23" xfId="25577"/>
    <cellStyle name="_MEDIÇÕES-ORÇ ARQ 4 8 24" xfId="25673"/>
    <cellStyle name="_MEDIÇÕES-ORÇ ARQ 4 8 3" xfId="25038"/>
    <cellStyle name="_MEDIÇÕES-ORÇ ARQ 4 8 4" xfId="25046"/>
    <cellStyle name="_MEDIÇÕES-ORÇ ARQ 4 8 5" xfId="25051"/>
    <cellStyle name="_MEDIÇÕES-ORÇ ARQ 4 8 6" xfId="25056"/>
    <cellStyle name="_MEDIÇÕES-ORÇ ARQ 4 8 7" xfId="25061"/>
    <cellStyle name="_MEDIÇÕES-ORÇ ARQ 4 8 8" xfId="25066"/>
    <cellStyle name="_MEDIÇÕES-ORÇ ARQ 4 8 9" xfId="25200"/>
    <cellStyle name="_MEDIÇÕES-ORÇ ARQ 4 9" xfId="25230"/>
    <cellStyle name="_MEDIÇÕES-ORÇ ARQ 5" xfId="1995"/>
    <cellStyle name="_MEDIÇÕES-ORÇ ARQ 5 2" xfId="4909"/>
    <cellStyle name="_MEDIÇÕES-ORÇ ARQ 5 3" xfId="10666"/>
    <cellStyle name="_MEDIÇÕES-ORÇ ARQ 5 4" xfId="13918"/>
    <cellStyle name="_MEDIÇÕES-ORÇ ARQ 5 5" xfId="17170"/>
    <cellStyle name="_MEDIÇÕES-ORÇ ARQ 5 6" xfId="20421"/>
    <cellStyle name="_MEDIÇÕES-ORÇ ARQ 5 7" xfId="23653"/>
    <cellStyle name="_MEDIÇÕES-ORÇ ARQ 6" xfId="1996"/>
    <cellStyle name="_MEDIÇÕES-ORÇ ARQ 6 2" xfId="4910"/>
    <cellStyle name="_MEDIÇÕES-ORÇ ARQ 6 3" xfId="10667"/>
    <cellStyle name="_MEDIÇÕES-ORÇ ARQ 6 4" xfId="13919"/>
    <cellStyle name="_MEDIÇÕES-ORÇ ARQ 6 5" xfId="17171"/>
    <cellStyle name="_MEDIÇÕES-ORÇ ARQ 6 6" xfId="20422"/>
    <cellStyle name="_MEDIÇÕES-ORÇ ARQ 6 7" xfId="23654"/>
    <cellStyle name="_MEDIÇÕES-ORÇ ARQ 7" xfId="1997"/>
    <cellStyle name="_MEDIÇÕES-ORÇ ARQ 7 2" xfId="4911"/>
    <cellStyle name="_MEDIÇÕES-ORÇ ARQ 7 3" xfId="10668"/>
    <cellStyle name="_MEDIÇÕES-ORÇ ARQ 7 4" xfId="13920"/>
    <cellStyle name="_MEDIÇÕES-ORÇ ARQ 7 5" xfId="17172"/>
    <cellStyle name="_MEDIÇÕES-ORÇ ARQ 7 6" xfId="20423"/>
    <cellStyle name="_MEDIÇÕES-ORÇ ARQ 7 7" xfId="23655"/>
    <cellStyle name="_MEDIÇÕES-ORÇ ARQ 8" xfId="1998"/>
    <cellStyle name="_MEDIÇÕES-ORÇ ARQ 8 2" xfId="4912"/>
    <cellStyle name="_MEDIÇÕES-ORÇ ARQ 8 3" xfId="10669"/>
    <cellStyle name="_MEDIÇÕES-ORÇ ARQ 8 4" xfId="13921"/>
    <cellStyle name="_MEDIÇÕES-ORÇ ARQ 8 5" xfId="17173"/>
    <cellStyle name="_MEDIÇÕES-ORÇ ARQ 8 6" xfId="20424"/>
    <cellStyle name="_MEDIÇÕES-ORÇ ARQ 8 7" xfId="23656"/>
    <cellStyle name="_MEDIÇÕES-ORÇ ARQ 9" xfId="1999"/>
    <cellStyle name="_MEDIÇÕES-ORÇ ARQ 9 2" xfId="4913"/>
    <cellStyle name="_MEDIÇÕES-ORÇ ARQ 9 3" xfId="10670"/>
    <cellStyle name="_MEDIÇÕES-ORÇ ARQ 9 4" xfId="13922"/>
    <cellStyle name="_MEDIÇÕES-ORÇ ARQ 9 5" xfId="17174"/>
    <cellStyle name="_MEDIÇÕES-ORÇ ARQ 9 6" xfId="20425"/>
    <cellStyle name="_MEDIÇÕES-ORÇ ARQ 9 7" xfId="23657"/>
    <cellStyle name="_MEDIÇÕES-ORÇ ARQ_ARTICULADO" xfId="6135"/>
    <cellStyle name="_MEDIÇÕES-ORÇ ARQ_ARTICULADO 2" xfId="10671"/>
    <cellStyle name="_MEDIÇÕES-ORÇ ARQ_ARTICULADO 3" xfId="13923"/>
    <cellStyle name="_MEDIÇÕES-ORÇ ARQ_ARTICULADO 4" xfId="17175"/>
    <cellStyle name="_MEDIÇÕES-ORÇ ARQ_ARTICULADO 5" xfId="20426"/>
    <cellStyle name="_MEDIÇÕES-ORÇ ARQ_ARTICULADO 6" xfId="23658"/>
    <cellStyle name="_MED-ORÇ ARQ" xfId="175"/>
    <cellStyle name="_MED-ORÇ ARQ 10" xfId="2001"/>
    <cellStyle name="_MED-ORÇ ARQ 10 2" xfId="4915"/>
    <cellStyle name="_MED-ORÇ ARQ 10 3" xfId="10673"/>
    <cellStyle name="_MED-ORÇ ARQ 10 4" xfId="13925"/>
    <cellStyle name="_MED-ORÇ ARQ 10 5" xfId="17177"/>
    <cellStyle name="_MED-ORÇ ARQ 10 6" xfId="20428"/>
    <cellStyle name="_MED-ORÇ ARQ 10 7" xfId="23659"/>
    <cellStyle name="_MED-ORÇ ARQ 11" xfId="2002"/>
    <cellStyle name="_MED-ORÇ ARQ 11 2" xfId="4916"/>
    <cellStyle name="_MED-ORÇ ARQ 11 3" xfId="10674"/>
    <cellStyle name="_MED-ORÇ ARQ 11 4" xfId="13926"/>
    <cellStyle name="_MED-ORÇ ARQ 11 5" xfId="17178"/>
    <cellStyle name="_MED-ORÇ ARQ 11 6" xfId="20429"/>
    <cellStyle name="_MED-ORÇ ARQ 11 7" xfId="23660"/>
    <cellStyle name="_MED-ORÇ ARQ 12" xfId="2003"/>
    <cellStyle name="_MED-ORÇ ARQ 12 2" xfId="4917"/>
    <cellStyle name="_MED-ORÇ ARQ 12 3" xfId="10675"/>
    <cellStyle name="_MED-ORÇ ARQ 12 4" xfId="13927"/>
    <cellStyle name="_MED-ORÇ ARQ 12 5" xfId="17179"/>
    <cellStyle name="_MED-ORÇ ARQ 12 6" xfId="20430"/>
    <cellStyle name="_MED-ORÇ ARQ 12 7" xfId="23661"/>
    <cellStyle name="_MED-ORÇ ARQ 13" xfId="2004"/>
    <cellStyle name="_MED-ORÇ ARQ 13 2" xfId="4918"/>
    <cellStyle name="_MED-ORÇ ARQ 13 3" xfId="10676"/>
    <cellStyle name="_MED-ORÇ ARQ 13 4" xfId="13928"/>
    <cellStyle name="_MED-ORÇ ARQ 13 5" xfId="17180"/>
    <cellStyle name="_MED-ORÇ ARQ 13 6" xfId="20431"/>
    <cellStyle name="_MED-ORÇ ARQ 13 7" xfId="23662"/>
    <cellStyle name="_MED-ORÇ ARQ 14" xfId="2000"/>
    <cellStyle name="_MED-ORÇ ARQ 14 2" xfId="4914"/>
    <cellStyle name="_MED-ORÇ ARQ 14 3" xfId="10677"/>
    <cellStyle name="_MED-ORÇ ARQ 14 4" xfId="13929"/>
    <cellStyle name="_MED-ORÇ ARQ 14 5" xfId="17181"/>
    <cellStyle name="_MED-ORÇ ARQ 14 6" xfId="20432"/>
    <cellStyle name="_MED-ORÇ ARQ 14 7" xfId="23663"/>
    <cellStyle name="_MED-ORÇ ARQ 15" xfId="7617"/>
    <cellStyle name="_MED-ORÇ ARQ 16" xfId="7479"/>
    <cellStyle name="_MED-ORÇ ARQ 17" xfId="7533"/>
    <cellStyle name="_MED-ORÇ ARQ 18" xfId="7272"/>
    <cellStyle name="_MED-ORÇ ARQ 19" xfId="7453"/>
    <cellStyle name="_MED-ORÇ ARQ 2" xfId="2005"/>
    <cellStyle name="_MED-ORÇ ARQ 2 2" xfId="4919"/>
    <cellStyle name="_MED-ORÇ ARQ 2 3" xfId="10678"/>
    <cellStyle name="_MED-ORÇ ARQ 2 4" xfId="13930"/>
    <cellStyle name="_MED-ORÇ ARQ 2 5" xfId="17182"/>
    <cellStyle name="_MED-ORÇ ARQ 2 6" xfId="20433"/>
    <cellStyle name="_MED-ORÇ ARQ 2 7" xfId="23664"/>
    <cellStyle name="_MED-ORÇ ARQ 20" xfId="7263"/>
    <cellStyle name="_MED-ORÇ ARQ 21" xfId="7686"/>
    <cellStyle name="_MED-ORÇ ARQ 22" xfId="7506"/>
    <cellStyle name="_MED-ORÇ ARQ 23" xfId="7687"/>
    <cellStyle name="_MED-ORÇ ARQ 24" xfId="7505"/>
    <cellStyle name="_MED-ORÇ ARQ 25" xfId="7702"/>
    <cellStyle name="_MED-ORÇ ARQ 26" xfId="8135"/>
    <cellStyle name="_MED-ORÇ ARQ 27" xfId="8413"/>
    <cellStyle name="_MED-ORÇ ARQ 28" xfId="8382"/>
    <cellStyle name="_MED-ORÇ ARQ 29" xfId="8225"/>
    <cellStyle name="_MED-ORÇ ARQ 3" xfId="2006"/>
    <cellStyle name="_MED-ORÇ ARQ 3 2" xfId="4920"/>
    <cellStyle name="_MED-ORÇ ARQ 3 3" xfId="10679"/>
    <cellStyle name="_MED-ORÇ ARQ 3 4" xfId="13931"/>
    <cellStyle name="_MED-ORÇ ARQ 3 5" xfId="17183"/>
    <cellStyle name="_MED-ORÇ ARQ 3 6" xfId="20434"/>
    <cellStyle name="_MED-ORÇ ARQ 3 7" xfId="23665"/>
    <cellStyle name="_MED-ORÇ ARQ 30" xfId="8294"/>
    <cellStyle name="_MED-ORÇ ARQ 31" xfId="8362"/>
    <cellStyle name="_MED-ORÇ ARQ 32" xfId="8622"/>
    <cellStyle name="_MED-ORÇ ARQ 4" xfId="2007"/>
    <cellStyle name="_MED-ORÇ ARQ 4 10" xfId="25377"/>
    <cellStyle name="_MED-ORÇ ARQ 4 11" xfId="25390"/>
    <cellStyle name="_MED-ORÇ ARQ 4 12" xfId="25253"/>
    <cellStyle name="_MED-ORÇ ARQ 4 13" xfId="25346"/>
    <cellStyle name="_MED-ORÇ ARQ 4 14" xfId="25291"/>
    <cellStyle name="_MED-ORÇ ARQ 4 15" xfId="25407"/>
    <cellStyle name="_MED-ORÇ ARQ 4 16" xfId="25420"/>
    <cellStyle name="_MED-ORÇ ARQ 4 17" xfId="25248"/>
    <cellStyle name="_MED-ORÇ ARQ 4 18" xfId="25434"/>
    <cellStyle name="_MED-ORÇ ARQ 4 19" xfId="25313"/>
    <cellStyle name="_MED-ORÇ ARQ 4 2" xfId="4921"/>
    <cellStyle name="_MED-ORÇ ARQ 4 20" xfId="25264"/>
    <cellStyle name="_MED-ORÇ ARQ 4 21" xfId="25269"/>
    <cellStyle name="_MED-ORÇ ARQ 4 22" xfId="25312"/>
    <cellStyle name="_MED-ORÇ ARQ 4 3" xfId="10680"/>
    <cellStyle name="_MED-ORÇ ARQ 4 4" xfId="13932"/>
    <cellStyle name="_MED-ORÇ ARQ 4 5" xfId="17184"/>
    <cellStyle name="_MED-ORÇ ARQ 4 6" xfId="20435"/>
    <cellStyle name="_MED-ORÇ ARQ 4 7" xfId="23666"/>
    <cellStyle name="_MED-ORÇ ARQ 4 8" xfId="25001"/>
    <cellStyle name="_MED-ORÇ ARQ 4 8 10" xfId="25527"/>
    <cellStyle name="_MED-ORÇ ARQ 4 8 11" xfId="25515"/>
    <cellStyle name="_MED-ORÇ ARQ 4 8 12" xfId="25477"/>
    <cellStyle name="_MED-ORÇ ARQ 4 8 13" xfId="25503"/>
    <cellStyle name="_MED-ORÇ ARQ 4 8 14" xfId="25514"/>
    <cellStyle name="_MED-ORÇ ARQ 4 8 15" xfId="25521"/>
    <cellStyle name="_MED-ORÇ ARQ 4 8 16" xfId="25496"/>
    <cellStyle name="_MED-ORÇ ARQ 4 8 17" xfId="25505"/>
    <cellStyle name="_MED-ORÇ ARQ 4 8 18" xfId="25493"/>
    <cellStyle name="_MED-ORÇ ARQ 4 8 19" xfId="25447"/>
    <cellStyle name="_MED-ORÇ ARQ 4 8 2" xfId="25033"/>
    <cellStyle name="_MED-ORÇ ARQ 4 8 20" xfId="25756"/>
    <cellStyle name="_MED-ORÇ ARQ 4 8 21" xfId="25561"/>
    <cellStyle name="_MED-ORÇ ARQ 4 8 22" xfId="25741"/>
    <cellStyle name="_MED-ORÇ ARQ 4 8 23" xfId="25594"/>
    <cellStyle name="_MED-ORÇ ARQ 4 8 24" xfId="25702"/>
    <cellStyle name="_MED-ORÇ ARQ 4 8 3" xfId="25039"/>
    <cellStyle name="_MED-ORÇ ARQ 4 8 4" xfId="25047"/>
    <cellStyle name="_MED-ORÇ ARQ 4 8 5" xfId="25052"/>
    <cellStyle name="_MED-ORÇ ARQ 4 8 6" xfId="25057"/>
    <cellStyle name="_MED-ORÇ ARQ 4 8 7" xfId="25062"/>
    <cellStyle name="_MED-ORÇ ARQ 4 8 8" xfId="25067"/>
    <cellStyle name="_MED-ORÇ ARQ 4 8 9" xfId="25201"/>
    <cellStyle name="_MED-ORÇ ARQ 4 9" xfId="25231"/>
    <cellStyle name="_MED-ORÇ ARQ 5" xfId="2008"/>
    <cellStyle name="_MED-ORÇ ARQ 5 2" xfId="4922"/>
    <cellStyle name="_MED-ORÇ ARQ 5 3" xfId="10681"/>
    <cellStyle name="_MED-ORÇ ARQ 5 4" xfId="13933"/>
    <cellStyle name="_MED-ORÇ ARQ 5 5" xfId="17185"/>
    <cellStyle name="_MED-ORÇ ARQ 5 6" xfId="20436"/>
    <cellStyle name="_MED-ORÇ ARQ 5 7" xfId="23667"/>
    <cellStyle name="_MED-ORÇ ARQ 6" xfId="2009"/>
    <cellStyle name="_MED-ORÇ ARQ 6 2" xfId="4923"/>
    <cellStyle name="_MED-ORÇ ARQ 6 3" xfId="10682"/>
    <cellStyle name="_MED-ORÇ ARQ 6 4" xfId="13934"/>
    <cellStyle name="_MED-ORÇ ARQ 6 5" xfId="17186"/>
    <cellStyle name="_MED-ORÇ ARQ 6 6" xfId="20437"/>
    <cellStyle name="_MED-ORÇ ARQ 6 7" xfId="23668"/>
    <cellStyle name="_MED-ORÇ ARQ 7" xfId="2010"/>
    <cellStyle name="_MED-ORÇ ARQ 7 2" xfId="4924"/>
    <cellStyle name="_MED-ORÇ ARQ 7 3" xfId="10683"/>
    <cellStyle name="_MED-ORÇ ARQ 7 4" xfId="13935"/>
    <cellStyle name="_MED-ORÇ ARQ 7 5" xfId="17187"/>
    <cellStyle name="_MED-ORÇ ARQ 7 6" xfId="20438"/>
    <cellStyle name="_MED-ORÇ ARQ 7 7" xfId="23669"/>
    <cellStyle name="_MED-ORÇ ARQ 8" xfId="2011"/>
    <cellStyle name="_MED-ORÇ ARQ 8 2" xfId="4925"/>
    <cellStyle name="_MED-ORÇ ARQ 8 3" xfId="10684"/>
    <cellStyle name="_MED-ORÇ ARQ 8 4" xfId="13936"/>
    <cellStyle name="_MED-ORÇ ARQ 8 5" xfId="17188"/>
    <cellStyle name="_MED-ORÇ ARQ 8 6" xfId="20439"/>
    <cellStyle name="_MED-ORÇ ARQ 8 7" xfId="23670"/>
    <cellStyle name="_MED-ORÇ ARQ 9" xfId="2012"/>
    <cellStyle name="_MED-ORÇ ARQ 9 2" xfId="4926"/>
    <cellStyle name="_MED-ORÇ ARQ 9 3" xfId="10685"/>
    <cellStyle name="_MED-ORÇ ARQ 9 4" xfId="13937"/>
    <cellStyle name="_MED-ORÇ ARQ 9 5" xfId="17189"/>
    <cellStyle name="_MED-ORÇ ARQ 9 6" xfId="20440"/>
    <cellStyle name="_MED-ORÇ ARQ 9 7" xfId="23671"/>
    <cellStyle name="_MED-ORÇ ARQ FASE I -02" xfId="176"/>
    <cellStyle name="_MED-ORÇ ARQ FASE I -02 10" xfId="2014"/>
    <cellStyle name="_MED-ORÇ ARQ FASE I -02 10 2" xfId="4928"/>
    <cellStyle name="_MED-ORÇ ARQ FASE I -02 10 3" xfId="10687"/>
    <cellStyle name="_MED-ORÇ ARQ FASE I -02 10 4" xfId="13939"/>
    <cellStyle name="_MED-ORÇ ARQ FASE I -02 10 5" xfId="17191"/>
    <cellStyle name="_MED-ORÇ ARQ FASE I -02 10 6" xfId="20442"/>
    <cellStyle name="_MED-ORÇ ARQ FASE I -02 10 7" xfId="23672"/>
    <cellStyle name="_MED-ORÇ ARQ FASE I -02 11" xfId="2015"/>
    <cellStyle name="_MED-ORÇ ARQ FASE I -02 11 2" xfId="4929"/>
    <cellStyle name="_MED-ORÇ ARQ FASE I -02 11 3" xfId="10688"/>
    <cellStyle name="_MED-ORÇ ARQ FASE I -02 11 4" xfId="13940"/>
    <cellStyle name="_MED-ORÇ ARQ FASE I -02 11 5" xfId="17192"/>
    <cellStyle name="_MED-ORÇ ARQ FASE I -02 11 6" xfId="20443"/>
    <cellStyle name="_MED-ORÇ ARQ FASE I -02 11 7" xfId="23673"/>
    <cellStyle name="_MED-ORÇ ARQ FASE I -02 12" xfId="2016"/>
    <cellStyle name="_MED-ORÇ ARQ FASE I -02 12 2" xfId="4930"/>
    <cellStyle name="_MED-ORÇ ARQ FASE I -02 12 3" xfId="10689"/>
    <cellStyle name="_MED-ORÇ ARQ FASE I -02 12 4" xfId="13941"/>
    <cellStyle name="_MED-ORÇ ARQ FASE I -02 12 5" xfId="17193"/>
    <cellStyle name="_MED-ORÇ ARQ FASE I -02 12 6" xfId="20444"/>
    <cellStyle name="_MED-ORÇ ARQ FASE I -02 12 7" xfId="23674"/>
    <cellStyle name="_MED-ORÇ ARQ FASE I -02 13" xfId="2017"/>
    <cellStyle name="_MED-ORÇ ARQ FASE I -02 13 2" xfId="4931"/>
    <cellStyle name="_MED-ORÇ ARQ FASE I -02 13 3" xfId="10690"/>
    <cellStyle name="_MED-ORÇ ARQ FASE I -02 13 4" xfId="13942"/>
    <cellStyle name="_MED-ORÇ ARQ FASE I -02 13 5" xfId="17194"/>
    <cellStyle name="_MED-ORÇ ARQ FASE I -02 13 6" xfId="20445"/>
    <cellStyle name="_MED-ORÇ ARQ FASE I -02 13 7" xfId="23675"/>
    <cellStyle name="_MED-ORÇ ARQ FASE I -02 14" xfId="2013"/>
    <cellStyle name="_MED-ORÇ ARQ FASE I -02 14 2" xfId="4927"/>
    <cellStyle name="_MED-ORÇ ARQ FASE I -02 14 3" xfId="10691"/>
    <cellStyle name="_MED-ORÇ ARQ FASE I -02 14 4" xfId="13943"/>
    <cellStyle name="_MED-ORÇ ARQ FASE I -02 14 5" xfId="17195"/>
    <cellStyle name="_MED-ORÇ ARQ FASE I -02 14 6" xfId="20446"/>
    <cellStyle name="_MED-ORÇ ARQ FASE I -02 14 7" xfId="23676"/>
    <cellStyle name="_MED-ORÇ ARQ FASE I -02 15" xfId="7618"/>
    <cellStyle name="_MED-ORÇ ARQ FASE I -02 16" xfId="7478"/>
    <cellStyle name="_MED-ORÇ ARQ FASE I -02 17" xfId="7534"/>
    <cellStyle name="_MED-ORÇ ARQ FASE I -02 18" xfId="7268"/>
    <cellStyle name="_MED-ORÇ ARQ FASE I -02 19" xfId="7456"/>
    <cellStyle name="_MED-ORÇ ARQ FASE I -02 2" xfId="2018"/>
    <cellStyle name="_MED-ORÇ ARQ FASE I -02 2 2" xfId="4932"/>
    <cellStyle name="_MED-ORÇ ARQ FASE I -02 2 3" xfId="10692"/>
    <cellStyle name="_MED-ORÇ ARQ FASE I -02 2 4" xfId="13944"/>
    <cellStyle name="_MED-ORÇ ARQ FASE I -02 2 5" xfId="17196"/>
    <cellStyle name="_MED-ORÇ ARQ FASE I -02 2 6" xfId="20447"/>
    <cellStyle name="_MED-ORÇ ARQ FASE I -02 2 7" xfId="23677"/>
    <cellStyle name="_MED-ORÇ ARQ FASE I -02 20" xfId="7262"/>
    <cellStyle name="_MED-ORÇ ARQ FASE I -02 21" xfId="7688"/>
    <cellStyle name="_MED-ORÇ ARQ FASE I -02 22" xfId="7504"/>
    <cellStyle name="_MED-ORÇ ARQ FASE I -02 23" xfId="7691"/>
    <cellStyle name="_MED-ORÇ ARQ FASE I -02 24" xfId="7503"/>
    <cellStyle name="_MED-ORÇ ARQ FASE I -02 25" xfId="7705"/>
    <cellStyle name="_MED-ORÇ ARQ FASE I -02 26" xfId="8136"/>
    <cellStyle name="_MED-ORÇ ARQ FASE I -02 27" xfId="8412"/>
    <cellStyle name="_MED-ORÇ ARQ FASE I -02 28" xfId="8208"/>
    <cellStyle name="_MED-ORÇ ARQ FASE I -02 29" xfId="8306"/>
    <cellStyle name="_MED-ORÇ ARQ FASE I -02 3" xfId="2019"/>
    <cellStyle name="_MED-ORÇ ARQ FASE I -02 3 2" xfId="4933"/>
    <cellStyle name="_MED-ORÇ ARQ FASE I -02 3 3" xfId="10693"/>
    <cellStyle name="_MED-ORÇ ARQ FASE I -02 3 4" xfId="13945"/>
    <cellStyle name="_MED-ORÇ ARQ FASE I -02 3 5" xfId="17197"/>
    <cellStyle name="_MED-ORÇ ARQ FASE I -02 3 6" xfId="20448"/>
    <cellStyle name="_MED-ORÇ ARQ FASE I -02 3 7" xfId="23678"/>
    <cellStyle name="_MED-ORÇ ARQ FASE I -02 30" xfId="8476"/>
    <cellStyle name="_MED-ORÇ ARQ FASE I -02 31" xfId="8292"/>
    <cellStyle name="_MED-ORÇ ARQ FASE I -02 32" xfId="8482"/>
    <cellStyle name="_MED-ORÇ ARQ FASE I -02 4" xfId="2020"/>
    <cellStyle name="_MED-ORÇ ARQ FASE I -02 4 10" xfId="25414"/>
    <cellStyle name="_MED-ORÇ ARQ FASE I -02 4 11" xfId="25301"/>
    <cellStyle name="_MED-ORÇ ARQ FASE I -02 4 12" xfId="25403"/>
    <cellStyle name="_MED-ORÇ ARQ FASE I -02 4 13" xfId="25355"/>
    <cellStyle name="_MED-ORÇ ARQ FASE I -02 4 14" xfId="25338"/>
    <cellStyle name="_MED-ORÇ ARQ FASE I -02 4 15" xfId="25225"/>
    <cellStyle name="_MED-ORÇ ARQ FASE I -02 4 16" xfId="25319"/>
    <cellStyle name="_MED-ORÇ ARQ FASE I -02 4 17" xfId="25341"/>
    <cellStyle name="_MED-ORÇ ARQ FASE I -02 4 18" xfId="25224"/>
    <cellStyle name="_MED-ORÇ ARQ FASE I -02 4 19" xfId="25415"/>
    <cellStyle name="_MED-ORÇ ARQ FASE I -02 4 2" xfId="4934"/>
    <cellStyle name="_MED-ORÇ ARQ FASE I -02 4 20" xfId="25383"/>
    <cellStyle name="_MED-ORÇ ARQ FASE I -02 4 21" xfId="25332"/>
    <cellStyle name="_MED-ORÇ ARQ FASE I -02 4 22" xfId="25310"/>
    <cellStyle name="_MED-ORÇ ARQ FASE I -02 4 3" xfId="10694"/>
    <cellStyle name="_MED-ORÇ ARQ FASE I -02 4 4" xfId="13946"/>
    <cellStyle name="_MED-ORÇ ARQ FASE I -02 4 5" xfId="17198"/>
    <cellStyle name="_MED-ORÇ ARQ FASE I -02 4 6" xfId="20449"/>
    <cellStyle name="_MED-ORÇ ARQ FASE I -02 4 7" xfId="23679"/>
    <cellStyle name="_MED-ORÇ ARQ FASE I -02 4 8" xfId="25002"/>
    <cellStyle name="_MED-ORÇ ARQ FASE I -02 4 8 10" xfId="25528"/>
    <cellStyle name="_MED-ORÇ ARQ FASE I -02 4 8 11" xfId="25500"/>
    <cellStyle name="_MED-ORÇ ARQ FASE I -02 4 8 12" xfId="25478"/>
    <cellStyle name="_MED-ORÇ ARQ FASE I -02 4 8 13" xfId="25488"/>
    <cellStyle name="_MED-ORÇ ARQ FASE I -02 4 8 14" xfId="25508"/>
    <cellStyle name="_MED-ORÇ ARQ FASE I -02 4 8 15" xfId="25499"/>
    <cellStyle name="_MED-ORÇ ARQ FASE I -02 4 8 16" xfId="25517"/>
    <cellStyle name="_MED-ORÇ ARQ FASE I -02 4 8 17" xfId="25449"/>
    <cellStyle name="_MED-ORÇ ARQ FASE I -02 4 8 18" xfId="25471"/>
    <cellStyle name="_MED-ORÇ ARQ FASE I -02 4 8 19" xfId="25520"/>
    <cellStyle name="_MED-ORÇ ARQ FASE I -02 4 8 2" xfId="25034"/>
    <cellStyle name="_MED-ORÇ ARQ FASE I -02 4 8 20" xfId="25757"/>
    <cellStyle name="_MED-ORÇ ARQ FASE I -02 4 8 21" xfId="25546"/>
    <cellStyle name="_MED-ORÇ ARQ FASE I -02 4 8 22" xfId="25581"/>
    <cellStyle name="_MED-ORÇ ARQ FASE I -02 4 8 23" xfId="25619"/>
    <cellStyle name="_MED-ORÇ ARQ FASE I -02 4 8 24" xfId="25642"/>
    <cellStyle name="_MED-ORÇ ARQ FASE I -02 4 8 3" xfId="25040"/>
    <cellStyle name="_MED-ORÇ ARQ FASE I -02 4 8 4" xfId="25048"/>
    <cellStyle name="_MED-ORÇ ARQ FASE I -02 4 8 5" xfId="25053"/>
    <cellStyle name="_MED-ORÇ ARQ FASE I -02 4 8 6" xfId="25058"/>
    <cellStyle name="_MED-ORÇ ARQ FASE I -02 4 8 7" xfId="25063"/>
    <cellStyle name="_MED-ORÇ ARQ FASE I -02 4 8 8" xfId="25068"/>
    <cellStyle name="_MED-ORÇ ARQ FASE I -02 4 8 9" xfId="25202"/>
    <cellStyle name="_MED-ORÇ ARQ FASE I -02 4 9" xfId="25232"/>
    <cellStyle name="_MED-ORÇ ARQ FASE I -02 5" xfId="2021"/>
    <cellStyle name="_MED-ORÇ ARQ FASE I -02 5 2" xfId="4935"/>
    <cellStyle name="_MED-ORÇ ARQ FASE I -02 5 3" xfId="10695"/>
    <cellStyle name="_MED-ORÇ ARQ FASE I -02 5 4" xfId="13947"/>
    <cellStyle name="_MED-ORÇ ARQ FASE I -02 5 5" xfId="17199"/>
    <cellStyle name="_MED-ORÇ ARQ FASE I -02 5 6" xfId="20450"/>
    <cellStyle name="_MED-ORÇ ARQ FASE I -02 5 7" xfId="23680"/>
    <cellStyle name="_MED-ORÇ ARQ FASE I -02 6" xfId="2022"/>
    <cellStyle name="_MED-ORÇ ARQ FASE I -02 6 2" xfId="4936"/>
    <cellStyle name="_MED-ORÇ ARQ FASE I -02 6 3" xfId="10696"/>
    <cellStyle name="_MED-ORÇ ARQ FASE I -02 6 4" xfId="13948"/>
    <cellStyle name="_MED-ORÇ ARQ FASE I -02 6 5" xfId="17200"/>
    <cellStyle name="_MED-ORÇ ARQ FASE I -02 6 6" xfId="20451"/>
    <cellStyle name="_MED-ORÇ ARQ FASE I -02 6 7" xfId="23681"/>
    <cellStyle name="_MED-ORÇ ARQ FASE I -02 7" xfId="2023"/>
    <cellStyle name="_MED-ORÇ ARQ FASE I -02 7 2" xfId="4937"/>
    <cellStyle name="_MED-ORÇ ARQ FASE I -02 7 3" xfId="10697"/>
    <cellStyle name="_MED-ORÇ ARQ FASE I -02 7 4" xfId="13949"/>
    <cellStyle name="_MED-ORÇ ARQ FASE I -02 7 5" xfId="17201"/>
    <cellStyle name="_MED-ORÇ ARQ FASE I -02 7 6" xfId="20452"/>
    <cellStyle name="_MED-ORÇ ARQ FASE I -02 7 7" xfId="23682"/>
    <cellStyle name="_MED-ORÇ ARQ FASE I -02 8" xfId="2024"/>
    <cellStyle name="_MED-ORÇ ARQ FASE I -02 8 2" xfId="4938"/>
    <cellStyle name="_MED-ORÇ ARQ FASE I -02 8 3" xfId="10698"/>
    <cellStyle name="_MED-ORÇ ARQ FASE I -02 8 4" xfId="13950"/>
    <cellStyle name="_MED-ORÇ ARQ FASE I -02 8 5" xfId="17202"/>
    <cellStyle name="_MED-ORÇ ARQ FASE I -02 8 6" xfId="20453"/>
    <cellStyle name="_MED-ORÇ ARQ FASE I -02 8 7" xfId="23683"/>
    <cellStyle name="_MED-ORÇ ARQ FASE I -02 9" xfId="2025"/>
    <cellStyle name="_MED-ORÇ ARQ FASE I -02 9 2" xfId="4939"/>
    <cellStyle name="_MED-ORÇ ARQ FASE I -02 9 3" xfId="10699"/>
    <cellStyle name="_MED-ORÇ ARQ FASE I -02 9 4" xfId="13951"/>
    <cellStyle name="_MED-ORÇ ARQ FASE I -02 9 5" xfId="17203"/>
    <cellStyle name="_MED-ORÇ ARQ FASE I -02 9 6" xfId="20454"/>
    <cellStyle name="_MED-ORÇ ARQ FASE I -02 9 7" xfId="23684"/>
    <cellStyle name="_MED-ORÇ ARQ FASE I -02_ARTICULADO" xfId="6136"/>
    <cellStyle name="_MED-ORÇ ARQ FASE I -02_ARTICULADO 2" xfId="10700"/>
    <cellStyle name="_MED-ORÇ ARQ FASE I -02_ARTICULADO 3" xfId="13952"/>
    <cellStyle name="_MED-ORÇ ARQ FASE I -02_ARTICULADO 4" xfId="17204"/>
    <cellStyle name="_MED-ORÇ ARQ FASE I -02_ARTICULADO 5" xfId="20455"/>
    <cellStyle name="_MED-ORÇ ARQ FASE I -02_ARTICULADO 6" xfId="23685"/>
    <cellStyle name="_MED-ORÇ ARQ_ARTICULADO" xfId="6137"/>
    <cellStyle name="_MED-ORÇ ARQ_ARTICULADO 2" xfId="10701"/>
    <cellStyle name="_MED-ORÇ ARQ_ARTICULADO 3" xfId="13953"/>
    <cellStyle name="_MED-ORÇ ARQ_ARTICULADO 4" xfId="17205"/>
    <cellStyle name="_MED-ORÇ ARQ_ARTICULADO 5" xfId="20456"/>
    <cellStyle name="_MED-ORÇ ARQ_ARTICULADO 6" xfId="23686"/>
    <cellStyle name="_M-O tipo" xfId="177"/>
    <cellStyle name="_M-O tipo 10" xfId="2027"/>
    <cellStyle name="_M-O tipo 10 2" xfId="4941"/>
    <cellStyle name="_M-O tipo 10 3" xfId="10703"/>
    <cellStyle name="_M-O tipo 10 4" xfId="13955"/>
    <cellStyle name="_M-O tipo 10 5" xfId="17207"/>
    <cellStyle name="_M-O tipo 10 6" xfId="20458"/>
    <cellStyle name="_M-O tipo 10 7" xfId="23687"/>
    <cellStyle name="_M-O tipo 11" xfId="2028"/>
    <cellStyle name="_M-O tipo 11 2" xfId="4942"/>
    <cellStyle name="_M-O tipo 11 3" xfId="10704"/>
    <cellStyle name="_M-O tipo 11 4" xfId="13956"/>
    <cellStyle name="_M-O tipo 11 5" xfId="17208"/>
    <cellStyle name="_M-O tipo 11 6" xfId="20459"/>
    <cellStyle name="_M-O tipo 11 7" xfId="23688"/>
    <cellStyle name="_M-O tipo 12" xfId="2029"/>
    <cellStyle name="_M-O tipo 12 2" xfId="4943"/>
    <cellStyle name="_M-O tipo 12 3" xfId="10705"/>
    <cellStyle name="_M-O tipo 12 4" xfId="13957"/>
    <cellStyle name="_M-O tipo 12 5" xfId="17209"/>
    <cellStyle name="_M-O tipo 12 6" xfId="20460"/>
    <cellStyle name="_M-O tipo 12 7" xfId="23689"/>
    <cellStyle name="_M-O tipo 13" xfId="2030"/>
    <cellStyle name="_M-O tipo 13 2" xfId="4944"/>
    <cellStyle name="_M-O tipo 13 3" xfId="10706"/>
    <cellStyle name="_M-O tipo 13 4" xfId="13958"/>
    <cellStyle name="_M-O tipo 13 5" xfId="17210"/>
    <cellStyle name="_M-O tipo 13 6" xfId="20461"/>
    <cellStyle name="_M-O tipo 13 7" xfId="23690"/>
    <cellStyle name="_M-O tipo 14" xfId="2026"/>
    <cellStyle name="_M-O tipo 14 2" xfId="4940"/>
    <cellStyle name="_M-O tipo 14 3" xfId="10707"/>
    <cellStyle name="_M-O tipo 14 4" xfId="13959"/>
    <cellStyle name="_M-O tipo 14 5" xfId="17211"/>
    <cellStyle name="_M-O tipo 14 6" xfId="20462"/>
    <cellStyle name="_M-O tipo 14 7" xfId="23691"/>
    <cellStyle name="_M-O tipo 15" xfId="6372"/>
    <cellStyle name="_M-O tipo 16" xfId="7619"/>
    <cellStyle name="_M-O tipo 17" xfId="7477"/>
    <cellStyle name="_M-O tipo 18" xfId="7535"/>
    <cellStyle name="_M-O tipo 19" xfId="7266"/>
    <cellStyle name="_M-O tipo 2" xfId="2031"/>
    <cellStyle name="_M-O tipo 2 2" xfId="4945"/>
    <cellStyle name="_M-O tipo 2 3" xfId="10708"/>
    <cellStyle name="_M-O tipo 2 4" xfId="13960"/>
    <cellStyle name="_M-O tipo 2 5" xfId="17212"/>
    <cellStyle name="_M-O tipo 2 6" xfId="20463"/>
    <cellStyle name="_M-O tipo 2 7" xfId="23692"/>
    <cellStyle name="_M-O tipo 20" xfId="7460"/>
    <cellStyle name="_M-O tipo 21" xfId="7260"/>
    <cellStyle name="_M-O tipo 22" xfId="7693"/>
    <cellStyle name="_M-O tipo 23" xfId="7502"/>
    <cellStyle name="_M-O tipo 24" xfId="7694"/>
    <cellStyle name="_M-O tipo 25" xfId="7501"/>
    <cellStyle name="_M-O tipo 26" xfId="7711"/>
    <cellStyle name="_M-O tipo 27" xfId="8137"/>
    <cellStyle name="_M-O tipo 28" xfId="8421"/>
    <cellStyle name="_M-O tipo 29" xfId="8383"/>
    <cellStyle name="_M-O tipo 3" xfId="2032"/>
    <cellStyle name="_M-O tipo 3 2" xfId="4946"/>
    <cellStyle name="_M-O tipo 3 3" xfId="10709"/>
    <cellStyle name="_M-O tipo 3 4" xfId="13961"/>
    <cellStyle name="_M-O tipo 3 5" xfId="17213"/>
    <cellStyle name="_M-O tipo 3 6" xfId="20464"/>
    <cellStyle name="_M-O tipo 3 7" xfId="23693"/>
    <cellStyle name="_M-O tipo 30" xfId="8579"/>
    <cellStyle name="_M-O tipo 31" xfId="8258"/>
    <cellStyle name="_M-O tipo 32" xfId="8189"/>
    <cellStyle name="_M-O tipo 33" xfId="8407"/>
    <cellStyle name="_M-O tipo 4" xfId="2033"/>
    <cellStyle name="_M-O tipo 4 2" xfId="4947"/>
    <cellStyle name="_M-O tipo 4 3" xfId="10710"/>
    <cellStyle name="_M-O tipo 4 4" xfId="13962"/>
    <cellStyle name="_M-O tipo 4 5" xfId="17214"/>
    <cellStyle name="_M-O tipo 4 6" xfId="20465"/>
    <cellStyle name="_M-O tipo 4 7" xfId="23694"/>
    <cellStyle name="_M-O tipo 5" xfId="2034"/>
    <cellStyle name="_M-O tipo 5 2" xfId="4948"/>
    <cellStyle name="_M-O tipo 5 3" xfId="10711"/>
    <cellStyle name="_M-O tipo 5 4" xfId="13963"/>
    <cellStyle name="_M-O tipo 5 5" xfId="17215"/>
    <cellStyle name="_M-O tipo 5 6" xfId="20466"/>
    <cellStyle name="_M-O tipo 5 7" xfId="23695"/>
    <cellStyle name="_M-O tipo 6" xfId="2035"/>
    <cellStyle name="_M-O tipo 6 2" xfId="4949"/>
    <cellStyle name="_M-O tipo 6 3" xfId="10712"/>
    <cellStyle name="_M-O tipo 6 4" xfId="13964"/>
    <cellStyle name="_M-O tipo 6 5" xfId="17216"/>
    <cellStyle name="_M-O tipo 6 6" xfId="20467"/>
    <cellStyle name="_M-O tipo 6 7" xfId="23696"/>
    <cellStyle name="_M-O tipo 7" xfId="2036"/>
    <cellStyle name="_M-O tipo 7 2" xfId="4950"/>
    <cellStyle name="_M-O tipo 7 3" xfId="10713"/>
    <cellStyle name="_M-O tipo 7 4" xfId="13965"/>
    <cellStyle name="_M-O tipo 7 5" xfId="17217"/>
    <cellStyle name="_M-O tipo 7 6" xfId="20468"/>
    <cellStyle name="_M-O tipo 7 7" xfId="23697"/>
    <cellStyle name="_M-O tipo 8" xfId="2037"/>
    <cellStyle name="_M-O tipo 8 2" xfId="4951"/>
    <cellStyle name="_M-O tipo 8 3" xfId="10714"/>
    <cellStyle name="_M-O tipo 8 4" xfId="13966"/>
    <cellStyle name="_M-O tipo 8 5" xfId="17218"/>
    <cellStyle name="_M-O tipo 8 6" xfId="20469"/>
    <cellStyle name="_M-O tipo 8 7" xfId="23698"/>
    <cellStyle name="_M-O tipo 9" xfId="2038"/>
    <cellStyle name="_M-O tipo 9 2" xfId="4952"/>
    <cellStyle name="_M-O tipo 9 3" xfId="10715"/>
    <cellStyle name="_M-O tipo 9 4" xfId="13967"/>
    <cellStyle name="_M-O tipo 9 5" xfId="17219"/>
    <cellStyle name="_M-O tipo 9 6" xfId="20470"/>
    <cellStyle name="_M-O tipo 9 7" xfId="23699"/>
    <cellStyle name="_M-O tipo_ARTICULADO" xfId="6138"/>
    <cellStyle name="_M-O tipo_ARTICULADO 2" xfId="10716"/>
    <cellStyle name="_M-O tipo_ARTICULADO 3" xfId="13968"/>
    <cellStyle name="_M-O tipo_ARTICULADO 4" xfId="17220"/>
    <cellStyle name="_M-O tipo_ARTICULADO 5" xfId="20471"/>
    <cellStyle name="_M-O tipo_ARTICULADO 6" xfId="23700"/>
    <cellStyle name="_ORÇAMENTO" xfId="178"/>
    <cellStyle name="_ORÇAMENTO 10" xfId="7695"/>
    <cellStyle name="_ORÇAMENTO 11" xfId="7500"/>
    <cellStyle name="_ORÇAMENTO 12" xfId="7698"/>
    <cellStyle name="_ORÇAMENTO 13" xfId="7499"/>
    <cellStyle name="_ORÇAMENTO 14" xfId="7714"/>
    <cellStyle name="_ORÇAMENTO 15" xfId="8138"/>
    <cellStyle name="_ORÇAMENTO 16" xfId="8172"/>
    <cellStyle name="_ORÇAMENTO 17" xfId="8439"/>
    <cellStyle name="_ORÇAMENTO 18" xfId="8517"/>
    <cellStyle name="_ORÇAMENTO 19" xfId="8288"/>
    <cellStyle name="_ORÇAMENTO 2" xfId="2995"/>
    <cellStyle name="_ORÇAMENTO 2 2" xfId="5828"/>
    <cellStyle name="_ORÇAMENTO 2 3" xfId="10718"/>
    <cellStyle name="_ORÇAMENTO 2 4" xfId="13970"/>
    <cellStyle name="_ORÇAMENTO 2 5" xfId="17222"/>
    <cellStyle name="_ORÇAMENTO 2 6" xfId="20473"/>
    <cellStyle name="_ORÇAMENTO 2 7" xfId="23701"/>
    <cellStyle name="_ORÇAMENTO 20" xfId="8554"/>
    <cellStyle name="_ORÇAMENTO 21" xfId="8143"/>
    <cellStyle name="_ORÇAMENTO 3" xfId="6373"/>
    <cellStyle name="_ORÇAMENTO 4" xfId="7622"/>
    <cellStyle name="_ORÇAMENTO 5" xfId="7476"/>
    <cellStyle name="_ORÇAMENTO 6" xfId="7536"/>
    <cellStyle name="_ORÇAMENTO 7" xfId="7264"/>
    <cellStyle name="_ORÇAMENTO 8" xfId="7463"/>
    <cellStyle name="_ORÇAMENTO 9" xfId="7258"/>
    <cellStyle name="_ORÇAMENTO_ARTICULADO" xfId="6139"/>
    <cellStyle name="_ORÇAMENTO_ARTICULADO 2" xfId="10719"/>
    <cellStyle name="_ORÇAMENTO_ARTICULADO 3" xfId="13971"/>
    <cellStyle name="_ORÇAMENTO_ARTICULADO 4" xfId="17223"/>
    <cellStyle name="_ORÇAMENTO_ARTICULADO 5" xfId="20474"/>
    <cellStyle name="_ORÇAMENTO_ARTICULADO 6" xfId="23702"/>
    <cellStyle name="_ORC-MED" xfId="2039"/>
    <cellStyle name="_ORC-MED 10" xfId="2040"/>
    <cellStyle name="_ORC-MED 10 2" xfId="4954"/>
    <cellStyle name="_ORC-MED 10 3" xfId="10721"/>
    <cellStyle name="_ORC-MED 10 4" xfId="13973"/>
    <cellStyle name="_ORC-MED 10 5" xfId="17225"/>
    <cellStyle name="_ORC-MED 10 6" xfId="20476"/>
    <cellStyle name="_ORC-MED 10 7" xfId="23704"/>
    <cellStyle name="_ORC-MED 11" xfId="2041"/>
    <cellStyle name="_ORC-MED 11 2" xfId="4955"/>
    <cellStyle name="_ORC-MED 11 3" xfId="10722"/>
    <cellStyle name="_ORC-MED 11 4" xfId="13974"/>
    <cellStyle name="_ORC-MED 11 5" xfId="17226"/>
    <cellStyle name="_ORC-MED 11 6" xfId="20477"/>
    <cellStyle name="_ORC-MED 11 7" xfId="23705"/>
    <cellStyle name="_ORC-MED 12" xfId="2042"/>
    <cellStyle name="_ORC-MED 12 2" xfId="4956"/>
    <cellStyle name="_ORC-MED 12 3" xfId="10723"/>
    <cellStyle name="_ORC-MED 12 4" xfId="13975"/>
    <cellStyle name="_ORC-MED 12 5" xfId="17227"/>
    <cellStyle name="_ORC-MED 12 6" xfId="20478"/>
    <cellStyle name="_ORC-MED 12 7" xfId="23706"/>
    <cellStyle name="_ORC-MED 13" xfId="2043"/>
    <cellStyle name="_ORC-MED 13 2" xfId="4957"/>
    <cellStyle name="_ORC-MED 13 3" xfId="10724"/>
    <cellStyle name="_ORC-MED 13 4" xfId="13976"/>
    <cellStyle name="_ORC-MED 13 5" xfId="17228"/>
    <cellStyle name="_ORC-MED 13 6" xfId="20479"/>
    <cellStyle name="_ORC-MED 13 7" xfId="23707"/>
    <cellStyle name="_ORC-MED 14" xfId="4953"/>
    <cellStyle name="_ORC-MED 15" xfId="10720"/>
    <cellStyle name="_ORC-MED 16" xfId="13972"/>
    <cellStyle name="_ORC-MED 17" xfId="17224"/>
    <cellStyle name="_ORC-MED 18" xfId="20475"/>
    <cellStyle name="_ORC-MED 19" xfId="23703"/>
    <cellStyle name="_ORC-MED 2" xfId="2044"/>
    <cellStyle name="_ORC-MED 2 2" xfId="4958"/>
    <cellStyle name="_ORC-MED 2 3" xfId="10725"/>
    <cellStyle name="_ORC-MED 2 4" xfId="13977"/>
    <cellStyle name="_ORC-MED 2 5" xfId="17229"/>
    <cellStyle name="_ORC-MED 2 6" xfId="20480"/>
    <cellStyle name="_ORC-MED 2 7" xfId="23708"/>
    <cellStyle name="_ORC-MED 3" xfId="2045"/>
    <cellStyle name="_ORC-MED 3 2" xfId="4959"/>
    <cellStyle name="_ORC-MED 3 3" xfId="10726"/>
    <cellStyle name="_ORC-MED 3 4" xfId="13978"/>
    <cellStyle name="_ORC-MED 3 5" xfId="17230"/>
    <cellStyle name="_ORC-MED 3 6" xfId="20481"/>
    <cellStyle name="_ORC-MED 3 7" xfId="23709"/>
    <cellStyle name="_ORC-MED 4" xfId="2046"/>
    <cellStyle name="_ORC-MED 4 2" xfId="4960"/>
    <cellStyle name="_ORC-MED 4 3" xfId="10727"/>
    <cellStyle name="_ORC-MED 4 4" xfId="13979"/>
    <cellStyle name="_ORC-MED 4 5" xfId="17231"/>
    <cellStyle name="_ORC-MED 4 6" xfId="20482"/>
    <cellStyle name="_ORC-MED 4 7" xfId="23710"/>
    <cellStyle name="_ORC-MED 5" xfId="2047"/>
    <cellStyle name="_ORC-MED 5 2" xfId="4961"/>
    <cellStyle name="_ORC-MED 5 3" xfId="10728"/>
    <cellStyle name="_ORC-MED 5 4" xfId="13980"/>
    <cellStyle name="_ORC-MED 5 5" xfId="17232"/>
    <cellStyle name="_ORC-MED 5 6" xfId="20483"/>
    <cellStyle name="_ORC-MED 5 7" xfId="23711"/>
    <cellStyle name="_ORC-MED 6" xfId="2048"/>
    <cellStyle name="_ORC-MED 6 2" xfId="4962"/>
    <cellStyle name="_ORC-MED 6 3" xfId="10729"/>
    <cellStyle name="_ORC-MED 6 4" xfId="13981"/>
    <cellStyle name="_ORC-MED 6 5" xfId="17233"/>
    <cellStyle name="_ORC-MED 6 6" xfId="20484"/>
    <cellStyle name="_ORC-MED 6 7" xfId="23712"/>
    <cellStyle name="_ORC-MED 7" xfId="2049"/>
    <cellStyle name="_ORC-MED 7 2" xfId="4963"/>
    <cellStyle name="_ORC-MED 7 3" xfId="10730"/>
    <cellStyle name="_ORC-MED 7 4" xfId="13982"/>
    <cellStyle name="_ORC-MED 7 5" xfId="17234"/>
    <cellStyle name="_ORC-MED 7 6" xfId="20485"/>
    <cellStyle name="_ORC-MED 7 7" xfId="23713"/>
    <cellStyle name="_ORC-MED 8" xfId="2050"/>
    <cellStyle name="_ORC-MED 8 2" xfId="4964"/>
    <cellStyle name="_ORC-MED 8 3" xfId="10731"/>
    <cellStyle name="_ORC-MED 8 4" xfId="13983"/>
    <cellStyle name="_ORC-MED 8 5" xfId="17235"/>
    <cellStyle name="_ORC-MED 8 6" xfId="20486"/>
    <cellStyle name="_ORC-MED 8 7" xfId="23714"/>
    <cellStyle name="_ORC-MED 9" xfId="2051"/>
    <cellStyle name="_ORC-MED 9 2" xfId="4965"/>
    <cellStyle name="_ORC-MED 9 3" xfId="10732"/>
    <cellStyle name="_ORC-MED 9 4" xfId="13984"/>
    <cellStyle name="_ORC-MED 9 5" xfId="17236"/>
    <cellStyle name="_ORC-MED 9 6" xfId="20487"/>
    <cellStyle name="_ORC-MED 9 7" xfId="23715"/>
    <cellStyle name="_ORC-MED_" xfId="2052"/>
    <cellStyle name="_ORC-MED_ 10" xfId="2053"/>
    <cellStyle name="_ORC-MED_ 10 2" xfId="4967"/>
    <cellStyle name="_ORC-MED_ 10 3" xfId="10734"/>
    <cellStyle name="_ORC-MED_ 10 4" xfId="13986"/>
    <cellStyle name="_ORC-MED_ 10 5" xfId="17238"/>
    <cellStyle name="_ORC-MED_ 10 6" xfId="20489"/>
    <cellStyle name="_ORC-MED_ 10 7" xfId="23717"/>
    <cellStyle name="_ORC-MED_ 11" xfId="2054"/>
    <cellStyle name="_ORC-MED_ 11 2" xfId="4968"/>
    <cellStyle name="_ORC-MED_ 11 3" xfId="10735"/>
    <cellStyle name="_ORC-MED_ 11 4" xfId="13987"/>
    <cellStyle name="_ORC-MED_ 11 5" xfId="17239"/>
    <cellStyle name="_ORC-MED_ 11 6" xfId="20490"/>
    <cellStyle name="_ORC-MED_ 11 7" xfId="23718"/>
    <cellStyle name="_ORC-MED_ 12" xfId="2055"/>
    <cellStyle name="_ORC-MED_ 12 2" xfId="4969"/>
    <cellStyle name="_ORC-MED_ 12 3" xfId="10736"/>
    <cellStyle name="_ORC-MED_ 12 4" xfId="13988"/>
    <cellStyle name="_ORC-MED_ 12 5" xfId="17240"/>
    <cellStyle name="_ORC-MED_ 12 6" xfId="20491"/>
    <cellStyle name="_ORC-MED_ 12 7" xfId="23719"/>
    <cellStyle name="_ORC-MED_ 13" xfId="2056"/>
    <cellStyle name="_ORC-MED_ 13 2" xfId="4970"/>
    <cellStyle name="_ORC-MED_ 13 3" xfId="10737"/>
    <cellStyle name="_ORC-MED_ 13 4" xfId="13989"/>
    <cellStyle name="_ORC-MED_ 13 5" xfId="17241"/>
    <cellStyle name="_ORC-MED_ 13 6" xfId="20492"/>
    <cellStyle name="_ORC-MED_ 13 7" xfId="23720"/>
    <cellStyle name="_ORC-MED_ 14" xfId="4966"/>
    <cellStyle name="_ORC-MED_ 15" xfId="10733"/>
    <cellStyle name="_ORC-MED_ 16" xfId="13985"/>
    <cellStyle name="_ORC-MED_ 17" xfId="17237"/>
    <cellStyle name="_ORC-MED_ 18" xfId="20488"/>
    <cellStyle name="_ORC-MED_ 19" xfId="23716"/>
    <cellStyle name="_ORC-MED_ 2" xfId="2057"/>
    <cellStyle name="_ORC-MED_ 2 2" xfId="4971"/>
    <cellStyle name="_ORC-MED_ 2 3" xfId="10738"/>
    <cellStyle name="_ORC-MED_ 2 4" xfId="13990"/>
    <cellStyle name="_ORC-MED_ 2 5" xfId="17242"/>
    <cellStyle name="_ORC-MED_ 2 6" xfId="20493"/>
    <cellStyle name="_ORC-MED_ 2 7" xfId="23721"/>
    <cellStyle name="_ORC-MED_ 3" xfId="2058"/>
    <cellStyle name="_ORC-MED_ 3 2" xfId="4972"/>
    <cellStyle name="_ORC-MED_ 3 3" xfId="10739"/>
    <cellStyle name="_ORC-MED_ 3 4" xfId="13991"/>
    <cellStyle name="_ORC-MED_ 3 5" xfId="17243"/>
    <cellStyle name="_ORC-MED_ 3 6" xfId="20494"/>
    <cellStyle name="_ORC-MED_ 3 7" xfId="23722"/>
    <cellStyle name="_ORC-MED_ 4" xfId="2059"/>
    <cellStyle name="_ORC-MED_ 4 2" xfId="4973"/>
    <cellStyle name="_ORC-MED_ 4 3" xfId="10740"/>
    <cellStyle name="_ORC-MED_ 4 4" xfId="13992"/>
    <cellStyle name="_ORC-MED_ 4 5" xfId="17244"/>
    <cellStyle name="_ORC-MED_ 4 6" xfId="20495"/>
    <cellStyle name="_ORC-MED_ 4 7" xfId="23723"/>
    <cellStyle name="_ORC-MED_ 5" xfId="2060"/>
    <cellStyle name="_ORC-MED_ 5 2" xfId="4974"/>
    <cellStyle name="_ORC-MED_ 5 3" xfId="10741"/>
    <cellStyle name="_ORC-MED_ 5 4" xfId="13993"/>
    <cellStyle name="_ORC-MED_ 5 5" xfId="17245"/>
    <cellStyle name="_ORC-MED_ 5 6" xfId="20496"/>
    <cellStyle name="_ORC-MED_ 5 7" xfId="23724"/>
    <cellStyle name="_ORC-MED_ 6" xfId="2061"/>
    <cellStyle name="_ORC-MED_ 6 2" xfId="4975"/>
    <cellStyle name="_ORC-MED_ 6 3" xfId="10742"/>
    <cellStyle name="_ORC-MED_ 6 4" xfId="13994"/>
    <cellStyle name="_ORC-MED_ 6 5" xfId="17246"/>
    <cellStyle name="_ORC-MED_ 6 6" xfId="20497"/>
    <cellStyle name="_ORC-MED_ 6 7" xfId="23725"/>
    <cellStyle name="_ORC-MED_ 7" xfId="2062"/>
    <cellStyle name="_ORC-MED_ 7 2" xfId="4976"/>
    <cellStyle name="_ORC-MED_ 7 3" xfId="10743"/>
    <cellStyle name="_ORC-MED_ 7 4" xfId="13995"/>
    <cellStyle name="_ORC-MED_ 7 5" xfId="17247"/>
    <cellStyle name="_ORC-MED_ 7 6" xfId="20498"/>
    <cellStyle name="_ORC-MED_ 7 7" xfId="23726"/>
    <cellStyle name="_ORC-MED_ 8" xfId="2063"/>
    <cellStyle name="_ORC-MED_ 8 2" xfId="4977"/>
    <cellStyle name="_ORC-MED_ 8 3" xfId="10744"/>
    <cellStyle name="_ORC-MED_ 8 4" xfId="13996"/>
    <cellStyle name="_ORC-MED_ 8 5" xfId="17248"/>
    <cellStyle name="_ORC-MED_ 8 6" xfId="20499"/>
    <cellStyle name="_ORC-MED_ 8 7" xfId="23727"/>
    <cellStyle name="_ORC-MED_ 9" xfId="2064"/>
    <cellStyle name="_ORC-MED_ 9 2" xfId="4978"/>
    <cellStyle name="_ORC-MED_ 9 3" xfId="10745"/>
    <cellStyle name="_ORC-MED_ 9 4" xfId="13997"/>
    <cellStyle name="_ORC-MED_ 9 5" xfId="17249"/>
    <cellStyle name="_ORC-MED_ 9 6" xfId="20500"/>
    <cellStyle name="_ORC-MED_ 9 7" xfId="23728"/>
    <cellStyle name="_QUANTIDADES" xfId="179"/>
    <cellStyle name="_QUANTIDADES 10" xfId="2066"/>
    <cellStyle name="_QUANTIDADES 10 2" xfId="4980"/>
    <cellStyle name="_QUANTIDADES 10 3" xfId="10747"/>
    <cellStyle name="_QUANTIDADES 10 4" xfId="13999"/>
    <cellStyle name="_QUANTIDADES 10 5" xfId="17251"/>
    <cellStyle name="_QUANTIDADES 10 6" xfId="20502"/>
    <cellStyle name="_QUANTIDADES 10 7" xfId="23729"/>
    <cellStyle name="_QUANTIDADES 11" xfId="2067"/>
    <cellStyle name="_QUANTIDADES 11 2" xfId="4981"/>
    <cellStyle name="_QUANTIDADES 11 3" xfId="10748"/>
    <cellStyle name="_QUANTIDADES 11 4" xfId="14000"/>
    <cellStyle name="_QUANTIDADES 11 5" xfId="17252"/>
    <cellStyle name="_QUANTIDADES 11 6" xfId="20503"/>
    <cellStyle name="_QUANTIDADES 11 7" xfId="23730"/>
    <cellStyle name="_QUANTIDADES 12" xfId="2068"/>
    <cellStyle name="_QUANTIDADES 12 2" xfId="4982"/>
    <cellStyle name="_QUANTIDADES 12 3" xfId="10749"/>
    <cellStyle name="_QUANTIDADES 12 4" xfId="14001"/>
    <cellStyle name="_QUANTIDADES 12 5" xfId="17253"/>
    <cellStyle name="_QUANTIDADES 12 6" xfId="20504"/>
    <cellStyle name="_QUANTIDADES 12 7" xfId="23731"/>
    <cellStyle name="_QUANTIDADES 13" xfId="2069"/>
    <cellStyle name="_QUANTIDADES 13 2" xfId="4983"/>
    <cellStyle name="_QUANTIDADES 13 3" xfId="10750"/>
    <cellStyle name="_QUANTIDADES 13 4" xfId="14002"/>
    <cellStyle name="_QUANTIDADES 13 5" xfId="17254"/>
    <cellStyle name="_QUANTIDADES 13 6" xfId="20505"/>
    <cellStyle name="_QUANTIDADES 13 7" xfId="23732"/>
    <cellStyle name="_QUANTIDADES 14" xfId="2065"/>
    <cellStyle name="_QUANTIDADES 14 2" xfId="4979"/>
    <cellStyle name="_QUANTIDADES 14 3" xfId="10751"/>
    <cellStyle name="_QUANTIDADES 14 4" xfId="14003"/>
    <cellStyle name="_QUANTIDADES 14 5" xfId="17255"/>
    <cellStyle name="_QUANTIDADES 14 6" xfId="20506"/>
    <cellStyle name="_QUANTIDADES 14 7" xfId="23733"/>
    <cellStyle name="_QUANTIDADES 15" xfId="7648"/>
    <cellStyle name="_QUANTIDADES 16" xfId="7472"/>
    <cellStyle name="_QUANTIDADES 17" xfId="7537"/>
    <cellStyle name="_QUANTIDADES 18" xfId="7261"/>
    <cellStyle name="_QUANTIDADES 19" xfId="7469"/>
    <cellStyle name="_QUANTIDADES 2" xfId="2070"/>
    <cellStyle name="_QUANTIDADES 2 2" xfId="4984"/>
    <cellStyle name="_QUANTIDADES 2 3" xfId="10752"/>
    <cellStyle name="_QUANTIDADES 2 4" xfId="14004"/>
    <cellStyle name="_QUANTIDADES 2 5" xfId="17256"/>
    <cellStyle name="_QUANTIDADES 2 6" xfId="20507"/>
    <cellStyle name="_QUANTIDADES 2 7" xfId="23734"/>
    <cellStyle name="_QUANTIDADES 20" xfId="7255"/>
    <cellStyle name="_QUANTIDADES 21" xfId="7701"/>
    <cellStyle name="_QUANTIDADES 22" xfId="7496"/>
    <cellStyle name="_QUANTIDADES 23" xfId="7704"/>
    <cellStyle name="_QUANTIDADES 24" xfId="7492"/>
    <cellStyle name="_QUANTIDADES 25" xfId="7719"/>
    <cellStyle name="_QUANTIDADES 26" xfId="8139"/>
    <cellStyle name="_QUANTIDADES 27" xfId="8411"/>
    <cellStyle name="_QUANTIDADES 28" xfId="8384"/>
    <cellStyle name="_QUANTIDADES 29" xfId="8396"/>
    <cellStyle name="_QUANTIDADES 3" xfId="2071"/>
    <cellStyle name="_QUANTIDADES 3 2" xfId="4985"/>
    <cellStyle name="_QUANTIDADES 3 3" xfId="10753"/>
    <cellStyle name="_QUANTIDADES 3 4" xfId="14005"/>
    <cellStyle name="_QUANTIDADES 3 5" xfId="17257"/>
    <cellStyle name="_QUANTIDADES 3 6" xfId="20508"/>
    <cellStyle name="_QUANTIDADES 3 7" xfId="23735"/>
    <cellStyle name="_QUANTIDADES 30" xfId="8324"/>
    <cellStyle name="_QUANTIDADES 31" xfId="8542"/>
    <cellStyle name="_QUANTIDADES 32" xfId="8205"/>
    <cellStyle name="_QUANTIDADES 4" xfId="2072"/>
    <cellStyle name="_QUANTIDADES 4 10" xfId="25318"/>
    <cellStyle name="_QUANTIDADES 4 11" xfId="25262"/>
    <cellStyle name="_QUANTIDADES 4 12" xfId="25314"/>
    <cellStyle name="_QUANTIDADES 4 13" xfId="25289"/>
    <cellStyle name="_QUANTIDADES 4 14" xfId="25235"/>
    <cellStyle name="_QUANTIDADES 4 15" xfId="25317"/>
    <cellStyle name="_QUANTIDADES 4 16" xfId="25342"/>
    <cellStyle name="_QUANTIDADES 4 17" xfId="25223"/>
    <cellStyle name="_QUANTIDADES 4 18" xfId="25209"/>
    <cellStyle name="_QUANTIDADES 4 19" xfId="25380"/>
    <cellStyle name="_QUANTIDADES 4 2" xfId="4986"/>
    <cellStyle name="_QUANTIDADES 4 20" xfId="25424"/>
    <cellStyle name="_QUANTIDADES 4 21" xfId="25327"/>
    <cellStyle name="_QUANTIDADES 4 22" xfId="25365"/>
    <cellStyle name="_QUANTIDADES 4 3" xfId="10754"/>
    <cellStyle name="_QUANTIDADES 4 4" xfId="14006"/>
    <cellStyle name="_QUANTIDADES 4 5" xfId="17258"/>
    <cellStyle name="_QUANTIDADES 4 6" xfId="20509"/>
    <cellStyle name="_QUANTIDADES 4 7" xfId="23736"/>
    <cellStyle name="_QUANTIDADES 4 8" xfId="25003"/>
    <cellStyle name="_QUANTIDADES 4 8 10" xfId="25529"/>
    <cellStyle name="_QUANTIDADES 4 8 11" xfId="25485"/>
    <cellStyle name="_QUANTIDADES 4 8 12" xfId="25497"/>
    <cellStyle name="_QUANTIDADES 4 8 13" xfId="25491"/>
    <cellStyle name="_QUANTIDADES 4 8 14" xfId="25490"/>
    <cellStyle name="_QUANTIDADES 4 8 15" xfId="25456"/>
    <cellStyle name="_QUANTIDADES 4 8 16" xfId="25474"/>
    <cellStyle name="_QUANTIDADES 4 8 17" xfId="25445"/>
    <cellStyle name="_QUANTIDADES 4 8 18" xfId="25450"/>
    <cellStyle name="_QUANTIDADES 4 8 19" xfId="25510"/>
    <cellStyle name="_QUANTIDADES 4 8 2" xfId="25035"/>
    <cellStyle name="_QUANTIDADES 4 8 20" xfId="25758"/>
    <cellStyle name="_QUANTIDADES 4 8 21" xfId="25715"/>
    <cellStyle name="_QUANTIDADES 4 8 22" xfId="25697"/>
    <cellStyle name="_QUANTIDADES 4 8 23" xfId="25641"/>
    <cellStyle name="_QUANTIDADES 4 8 24" xfId="25616"/>
    <cellStyle name="_QUANTIDADES 4 8 3" xfId="25041"/>
    <cellStyle name="_QUANTIDADES 4 8 4" xfId="25049"/>
    <cellStyle name="_QUANTIDADES 4 8 5" xfId="25054"/>
    <cellStyle name="_QUANTIDADES 4 8 6" xfId="25059"/>
    <cellStyle name="_QUANTIDADES 4 8 7" xfId="25064"/>
    <cellStyle name="_QUANTIDADES 4 8 8" xfId="25069"/>
    <cellStyle name="_QUANTIDADES 4 8 9" xfId="25203"/>
    <cellStyle name="_QUANTIDADES 4 9" xfId="25233"/>
    <cellStyle name="_QUANTIDADES 5" xfId="2073"/>
    <cellStyle name="_QUANTIDADES 5 2" xfId="4987"/>
    <cellStyle name="_QUANTIDADES 5 3" xfId="10755"/>
    <cellStyle name="_QUANTIDADES 5 4" xfId="14007"/>
    <cellStyle name="_QUANTIDADES 5 5" xfId="17259"/>
    <cellStyle name="_QUANTIDADES 5 6" xfId="20510"/>
    <cellStyle name="_QUANTIDADES 5 7" xfId="23737"/>
    <cellStyle name="_QUANTIDADES 6" xfId="2074"/>
    <cellStyle name="_QUANTIDADES 6 2" xfId="4988"/>
    <cellStyle name="_QUANTIDADES 6 3" xfId="10756"/>
    <cellStyle name="_QUANTIDADES 6 4" xfId="14008"/>
    <cellStyle name="_QUANTIDADES 6 5" xfId="17260"/>
    <cellStyle name="_QUANTIDADES 6 6" xfId="20511"/>
    <cellStyle name="_QUANTIDADES 6 7" xfId="23738"/>
    <cellStyle name="_QUANTIDADES 7" xfId="2075"/>
    <cellStyle name="_QUANTIDADES 7 2" xfId="4989"/>
    <cellStyle name="_QUANTIDADES 7 3" xfId="10757"/>
    <cellStyle name="_QUANTIDADES 7 4" xfId="14009"/>
    <cellStyle name="_QUANTIDADES 7 5" xfId="17261"/>
    <cellStyle name="_QUANTIDADES 7 6" xfId="20512"/>
    <cellStyle name="_QUANTIDADES 7 7" xfId="23739"/>
    <cellStyle name="_QUANTIDADES 8" xfId="2076"/>
    <cellStyle name="_QUANTIDADES 8 2" xfId="4990"/>
    <cellStyle name="_QUANTIDADES 8 3" xfId="10758"/>
    <cellStyle name="_QUANTIDADES 8 4" xfId="14010"/>
    <cellStyle name="_QUANTIDADES 8 5" xfId="17262"/>
    <cellStyle name="_QUANTIDADES 8 6" xfId="20513"/>
    <cellStyle name="_QUANTIDADES 8 7" xfId="23740"/>
    <cellStyle name="_QUANTIDADES 9" xfId="2077"/>
    <cellStyle name="_QUANTIDADES 9 2" xfId="4991"/>
    <cellStyle name="_QUANTIDADES 9 3" xfId="10759"/>
    <cellStyle name="_QUANTIDADES 9 4" xfId="14011"/>
    <cellStyle name="_QUANTIDADES 9 5" xfId="17263"/>
    <cellStyle name="_QUANTIDADES 9 6" xfId="20514"/>
    <cellStyle name="_QUANTIDADES 9 7" xfId="23741"/>
    <cellStyle name="_QUANTIDADES_ARTICULADO" xfId="6140"/>
    <cellStyle name="_QUANTIDADES_ARTICULADO 2" xfId="10760"/>
    <cellStyle name="_QUANTIDADES_ARTICULADO 3" xfId="14012"/>
    <cellStyle name="_QUANTIDADES_ARTICULADO 4" xfId="17264"/>
    <cellStyle name="_QUANTIDADES_ARTICULADO 5" xfId="20515"/>
    <cellStyle name="_QUANTIDADES_ARTICULADO 6" xfId="23742"/>
    <cellStyle name="_RESUMO" xfId="180"/>
    <cellStyle name="_RESUMO 10" xfId="2079"/>
    <cellStyle name="_RESUMO 10 2" xfId="4993"/>
    <cellStyle name="_RESUMO 10 3" xfId="10762"/>
    <cellStyle name="_RESUMO 10 4" xfId="14014"/>
    <cellStyle name="_RESUMO 10 5" xfId="17266"/>
    <cellStyle name="_RESUMO 10 6" xfId="20517"/>
    <cellStyle name="_RESUMO 10 7" xfId="23743"/>
    <cellStyle name="_RESUMO 11" xfId="2080"/>
    <cellStyle name="_RESUMO 11 2" xfId="4994"/>
    <cellStyle name="_RESUMO 11 3" xfId="10763"/>
    <cellStyle name="_RESUMO 11 4" xfId="14015"/>
    <cellStyle name="_RESUMO 11 5" xfId="17267"/>
    <cellStyle name="_RESUMO 11 6" xfId="20518"/>
    <cellStyle name="_RESUMO 11 7" xfId="23744"/>
    <cellStyle name="_RESUMO 12" xfId="2081"/>
    <cellStyle name="_RESUMO 12 2" xfId="4995"/>
    <cellStyle name="_RESUMO 12 3" xfId="10764"/>
    <cellStyle name="_RESUMO 12 4" xfId="14016"/>
    <cellStyle name="_RESUMO 12 5" xfId="17268"/>
    <cellStyle name="_RESUMO 12 6" xfId="20519"/>
    <cellStyle name="_RESUMO 12 7" xfId="23745"/>
    <cellStyle name="_RESUMO 13" xfId="2082"/>
    <cellStyle name="_RESUMO 13 2" xfId="4996"/>
    <cellStyle name="_RESUMO 13 3" xfId="10765"/>
    <cellStyle name="_RESUMO 13 4" xfId="14017"/>
    <cellStyle name="_RESUMO 13 5" xfId="17269"/>
    <cellStyle name="_RESUMO 13 6" xfId="20520"/>
    <cellStyle name="_RESUMO 13 7" xfId="23746"/>
    <cellStyle name="_RESUMO 14" xfId="2078"/>
    <cellStyle name="_RESUMO 14 2" xfId="4992"/>
    <cellStyle name="_RESUMO 14 3" xfId="10766"/>
    <cellStyle name="_RESUMO 14 4" xfId="14018"/>
    <cellStyle name="_RESUMO 14 5" xfId="17270"/>
    <cellStyle name="_RESUMO 14 6" xfId="20521"/>
    <cellStyle name="_RESUMO 14 7" xfId="23747"/>
    <cellStyle name="_RESUMO 15" xfId="6374"/>
    <cellStyle name="_RESUMO 16" xfId="7663"/>
    <cellStyle name="_RESUMO 17" xfId="7470"/>
    <cellStyle name="_RESUMO 18" xfId="7538"/>
    <cellStyle name="_RESUMO 19" xfId="7259"/>
    <cellStyle name="_RESUMO 2" xfId="2083"/>
    <cellStyle name="_RESUMO 2 2" xfId="4997"/>
    <cellStyle name="_RESUMO 2 3" xfId="10767"/>
    <cellStyle name="_RESUMO 2 4" xfId="14019"/>
    <cellStyle name="_RESUMO 2 5" xfId="17271"/>
    <cellStyle name="_RESUMO 2 6" xfId="20522"/>
    <cellStyle name="_RESUMO 2 7" xfId="23748"/>
    <cellStyle name="_RESUMO 20" xfId="7473"/>
    <cellStyle name="_RESUMO 21" xfId="7254"/>
    <cellStyle name="_RESUMO 22" xfId="7703"/>
    <cellStyle name="_RESUMO 23" xfId="7493"/>
    <cellStyle name="_RESUMO 24" xfId="7707"/>
    <cellStyle name="_RESUMO 25" xfId="7487"/>
    <cellStyle name="_RESUMO 26" xfId="7721"/>
    <cellStyle name="_RESUMO 27" xfId="8140"/>
    <cellStyle name="_RESUMO 28" xfId="8410"/>
    <cellStyle name="_RESUMO 29" xfId="8209"/>
    <cellStyle name="_RESUMO 3" xfId="2084"/>
    <cellStyle name="_RESUMO 3 2" xfId="4998"/>
    <cellStyle name="_RESUMO 3 3" xfId="10768"/>
    <cellStyle name="_RESUMO 3 4" xfId="14020"/>
    <cellStyle name="_RESUMO 3 5" xfId="17272"/>
    <cellStyle name="_RESUMO 3 6" xfId="20523"/>
    <cellStyle name="_RESUMO 3 7" xfId="23749"/>
    <cellStyle name="_RESUMO 30" xfId="8457"/>
    <cellStyle name="_RESUMO 31" xfId="8363"/>
    <cellStyle name="_RESUMO 32" xfId="8583"/>
    <cellStyle name="_RESUMO 33" xfId="8495"/>
    <cellStyle name="_RESUMO 4" xfId="2085"/>
    <cellStyle name="_RESUMO 4 2" xfId="4999"/>
    <cellStyle name="_RESUMO 4 3" xfId="10769"/>
    <cellStyle name="_RESUMO 4 4" xfId="14021"/>
    <cellStyle name="_RESUMO 4 5" xfId="17273"/>
    <cellStyle name="_RESUMO 4 6" xfId="20524"/>
    <cellStyle name="_RESUMO 4 7" xfId="23750"/>
    <cellStyle name="_RESUMO 5" xfId="2086"/>
    <cellStyle name="_RESUMO 5 2" xfId="5000"/>
    <cellStyle name="_RESUMO 5 3" xfId="10770"/>
    <cellStyle name="_RESUMO 5 4" xfId="14022"/>
    <cellStyle name="_RESUMO 5 5" xfId="17274"/>
    <cellStyle name="_RESUMO 5 6" xfId="20525"/>
    <cellStyle name="_RESUMO 5 7" xfId="23751"/>
    <cellStyle name="_RESUMO 6" xfId="2087"/>
    <cellStyle name="_RESUMO 6 2" xfId="5001"/>
    <cellStyle name="_RESUMO 6 3" xfId="10771"/>
    <cellStyle name="_RESUMO 6 4" xfId="14023"/>
    <cellStyle name="_RESUMO 6 5" xfId="17275"/>
    <cellStyle name="_RESUMO 6 6" xfId="20526"/>
    <cellStyle name="_RESUMO 6 7" xfId="23752"/>
    <cellStyle name="_RESUMO 7" xfId="2088"/>
    <cellStyle name="_RESUMO 7 2" xfId="5002"/>
    <cellStyle name="_RESUMO 7 3" xfId="10772"/>
    <cellStyle name="_RESUMO 7 4" xfId="14024"/>
    <cellStyle name="_RESUMO 7 5" xfId="17276"/>
    <cellStyle name="_RESUMO 7 6" xfId="20527"/>
    <cellStyle name="_RESUMO 7 7" xfId="23753"/>
    <cellStyle name="_RESUMO 8" xfId="2089"/>
    <cellStyle name="_RESUMO 8 2" xfId="5003"/>
    <cellStyle name="_RESUMO 8 3" xfId="10773"/>
    <cellStyle name="_RESUMO 8 4" xfId="14025"/>
    <cellStyle name="_RESUMO 8 5" xfId="17277"/>
    <cellStyle name="_RESUMO 8 6" xfId="20528"/>
    <cellStyle name="_RESUMO 8 7" xfId="23754"/>
    <cellStyle name="_RESUMO 9" xfId="2090"/>
    <cellStyle name="_RESUMO 9 2" xfId="5004"/>
    <cellStyle name="_RESUMO 9 3" xfId="10774"/>
    <cellStyle name="_RESUMO 9 4" xfId="14026"/>
    <cellStyle name="_RESUMO 9 5" xfId="17278"/>
    <cellStyle name="_RESUMO 9 6" xfId="20529"/>
    <cellStyle name="_RESUMO 9 7" xfId="23755"/>
    <cellStyle name="_RESUMO_ARTICULADO" xfId="6141"/>
    <cellStyle name="_RESUMO_ARTICULADO 2" xfId="10775"/>
    <cellStyle name="_RESUMO_ARTICULADO 3" xfId="14027"/>
    <cellStyle name="_RESUMO_ARTICULADO 4" xfId="17279"/>
    <cellStyle name="_RESUMO_ARTICULADO 5" xfId="20530"/>
    <cellStyle name="_RESUMO_ARTICULADO 6" xfId="23756"/>
    <cellStyle name="_RESUMO_ORÇAMENTO" xfId="181"/>
    <cellStyle name="_RESUMO_ORÇAMENTO 10" xfId="7706"/>
    <cellStyle name="_RESUMO_ORÇAMENTO 11" xfId="7488"/>
    <cellStyle name="_RESUMO_ORÇAMENTO 12" xfId="7712"/>
    <cellStyle name="_RESUMO_ORÇAMENTO 13" xfId="7483"/>
    <cellStyle name="_RESUMO_ORÇAMENTO 14" xfId="7725"/>
    <cellStyle name="_RESUMO_ORÇAMENTO 15" xfId="8141"/>
    <cellStyle name="_RESUMO_ORÇAMENTO 16" xfId="8409"/>
    <cellStyle name="_RESUMO_ORÇAMENTO 17" xfId="8385"/>
    <cellStyle name="_RESUMO_ORÇAMENTO 18" xfId="8305"/>
    <cellStyle name="_RESUMO_ORÇAMENTO 19" xfId="8561"/>
    <cellStyle name="_RESUMO_ORÇAMENTO 2" xfId="2996"/>
    <cellStyle name="_RESUMO_ORÇAMENTO 2 2" xfId="5829"/>
    <cellStyle name="_RESUMO_ORÇAMENTO 2 3" xfId="10777"/>
    <cellStyle name="_RESUMO_ORÇAMENTO 2 4" xfId="14029"/>
    <cellStyle name="_RESUMO_ORÇAMENTO 2 5" xfId="17281"/>
    <cellStyle name="_RESUMO_ORÇAMENTO 2 6" xfId="20532"/>
    <cellStyle name="_RESUMO_ORÇAMENTO 2 7" xfId="23757"/>
    <cellStyle name="_RESUMO_ORÇAMENTO 20" xfId="8569"/>
    <cellStyle name="_RESUMO_ORÇAMENTO 21" xfId="8228"/>
    <cellStyle name="_RESUMO_ORÇAMENTO 3" xfId="6375"/>
    <cellStyle name="_RESUMO_ORÇAMENTO 4" xfId="7667"/>
    <cellStyle name="_RESUMO_ORÇAMENTO 5" xfId="7467"/>
    <cellStyle name="_RESUMO_ORÇAMENTO 6" xfId="7544"/>
    <cellStyle name="_RESUMO_ORÇAMENTO 7" xfId="7257"/>
    <cellStyle name="_RESUMO_ORÇAMENTO 8" xfId="7474"/>
    <cellStyle name="_RESUMO_ORÇAMENTO 9" xfId="7253"/>
    <cellStyle name="_RESUMO_ORÇAMENTO_ARTICULADO" xfId="6142"/>
    <cellStyle name="_RESUMO_ORÇAMENTO_ARTICULADO 2" xfId="10778"/>
    <cellStyle name="_RESUMO_ORÇAMENTO_ARTICULADO 3" xfId="14030"/>
    <cellStyle name="_RESUMO_ORÇAMENTO_ARTICULADO 4" xfId="17282"/>
    <cellStyle name="_RESUMO_ORÇAMENTO_ARTICULADO 5" xfId="20533"/>
    <cellStyle name="_RESUMO_ORÇAMENTO_ARTICULADO 6" xfId="23758"/>
    <cellStyle name="_UCCalzeimer_PE_MED_ORÇA_6" xfId="182"/>
    <cellStyle name="_UCCalzeimer_PE_MED_ORÇA_6 10" xfId="183"/>
    <cellStyle name="_UCCalzeimer_PE_MED_ORÇA_6 10 10" xfId="2091"/>
    <cellStyle name="_UCCalzeimer_PE_MED_ORÇA_6 10 10 2" xfId="5005"/>
    <cellStyle name="_UCCalzeimer_PE_MED_ORÇA_6 10 10 3" xfId="10781"/>
    <cellStyle name="_UCCalzeimer_PE_MED_ORÇA_6 10 10 4" xfId="14033"/>
    <cellStyle name="_UCCalzeimer_PE_MED_ORÇA_6 10 10 5" xfId="17285"/>
    <cellStyle name="_UCCalzeimer_PE_MED_ORÇA_6 10 10 6" xfId="20536"/>
    <cellStyle name="_UCCalzeimer_PE_MED_ORÇA_6 10 10 7" xfId="23760"/>
    <cellStyle name="_UCCalzeimer_PE_MED_ORÇA_6 10 11" xfId="2092"/>
    <cellStyle name="_UCCalzeimer_PE_MED_ORÇA_6 10 11 2" xfId="5006"/>
    <cellStyle name="_UCCalzeimer_PE_MED_ORÇA_6 10 11 3" xfId="10782"/>
    <cellStyle name="_UCCalzeimer_PE_MED_ORÇA_6 10 11 4" xfId="14034"/>
    <cellStyle name="_UCCalzeimer_PE_MED_ORÇA_6 10 11 5" xfId="17286"/>
    <cellStyle name="_UCCalzeimer_PE_MED_ORÇA_6 10 11 6" xfId="20537"/>
    <cellStyle name="_UCCalzeimer_PE_MED_ORÇA_6 10 11 7" xfId="23761"/>
    <cellStyle name="_UCCalzeimer_PE_MED_ORÇA_6 10 12" xfId="2093"/>
    <cellStyle name="_UCCalzeimer_PE_MED_ORÇA_6 10 12 2" xfId="5007"/>
    <cellStyle name="_UCCalzeimer_PE_MED_ORÇA_6 10 12 3" xfId="10783"/>
    <cellStyle name="_UCCalzeimer_PE_MED_ORÇA_6 10 12 4" xfId="14035"/>
    <cellStyle name="_UCCalzeimer_PE_MED_ORÇA_6 10 12 5" xfId="17287"/>
    <cellStyle name="_UCCalzeimer_PE_MED_ORÇA_6 10 12 6" xfId="20538"/>
    <cellStyle name="_UCCalzeimer_PE_MED_ORÇA_6 10 12 7" xfId="23762"/>
    <cellStyle name="_UCCalzeimer_PE_MED_ORÇA_6 10 13" xfId="2094"/>
    <cellStyle name="_UCCalzeimer_PE_MED_ORÇA_6 10 13 2" xfId="5008"/>
    <cellStyle name="_UCCalzeimer_PE_MED_ORÇA_6 10 13 3" xfId="10784"/>
    <cellStyle name="_UCCalzeimer_PE_MED_ORÇA_6 10 13 4" xfId="14036"/>
    <cellStyle name="_UCCalzeimer_PE_MED_ORÇA_6 10 13 5" xfId="17288"/>
    <cellStyle name="_UCCalzeimer_PE_MED_ORÇA_6 10 13 6" xfId="20539"/>
    <cellStyle name="_UCCalzeimer_PE_MED_ORÇA_6 10 13 7" xfId="23763"/>
    <cellStyle name="_UCCalzeimer_PE_MED_ORÇA_6 10 14" xfId="2095"/>
    <cellStyle name="_UCCalzeimer_PE_MED_ORÇA_6 10 14 2" xfId="5009"/>
    <cellStyle name="_UCCalzeimer_PE_MED_ORÇA_6 10 14 3" xfId="10785"/>
    <cellStyle name="_UCCalzeimer_PE_MED_ORÇA_6 10 14 4" xfId="14037"/>
    <cellStyle name="_UCCalzeimer_PE_MED_ORÇA_6 10 14 5" xfId="17289"/>
    <cellStyle name="_UCCalzeimer_PE_MED_ORÇA_6 10 14 6" xfId="20540"/>
    <cellStyle name="_UCCalzeimer_PE_MED_ORÇA_6 10 14 7" xfId="23764"/>
    <cellStyle name="_UCCalzeimer_PE_MED_ORÇA_6 10 15" xfId="2096"/>
    <cellStyle name="_UCCalzeimer_PE_MED_ORÇA_6 10 15 2" xfId="5010"/>
    <cellStyle name="_UCCalzeimer_PE_MED_ORÇA_6 10 15 3" xfId="10786"/>
    <cellStyle name="_UCCalzeimer_PE_MED_ORÇA_6 10 15 4" xfId="14038"/>
    <cellStyle name="_UCCalzeimer_PE_MED_ORÇA_6 10 15 5" xfId="17290"/>
    <cellStyle name="_UCCalzeimer_PE_MED_ORÇA_6 10 15 6" xfId="20541"/>
    <cellStyle name="_UCCalzeimer_PE_MED_ORÇA_6 10 15 7" xfId="23765"/>
    <cellStyle name="_UCCalzeimer_PE_MED_ORÇA_6 10 16" xfId="2097"/>
    <cellStyle name="_UCCalzeimer_PE_MED_ORÇA_6 10 16 2" xfId="5011"/>
    <cellStyle name="_UCCalzeimer_PE_MED_ORÇA_6 10 16 3" xfId="10787"/>
    <cellStyle name="_UCCalzeimer_PE_MED_ORÇA_6 10 16 4" xfId="14039"/>
    <cellStyle name="_UCCalzeimer_PE_MED_ORÇA_6 10 16 5" xfId="17291"/>
    <cellStyle name="_UCCalzeimer_PE_MED_ORÇA_6 10 16 6" xfId="20542"/>
    <cellStyle name="_UCCalzeimer_PE_MED_ORÇA_6 10 16 7" xfId="23766"/>
    <cellStyle name="_UCCalzeimer_PE_MED_ORÇA_6 10 17" xfId="2098"/>
    <cellStyle name="_UCCalzeimer_PE_MED_ORÇA_6 10 17 2" xfId="5012"/>
    <cellStyle name="_UCCalzeimer_PE_MED_ORÇA_6 10 17 3" xfId="10788"/>
    <cellStyle name="_UCCalzeimer_PE_MED_ORÇA_6 10 17 4" xfId="14040"/>
    <cellStyle name="_UCCalzeimer_PE_MED_ORÇA_6 10 17 5" xfId="17292"/>
    <cellStyle name="_UCCalzeimer_PE_MED_ORÇA_6 10 17 6" xfId="20543"/>
    <cellStyle name="_UCCalzeimer_PE_MED_ORÇA_6 10 17 7" xfId="23767"/>
    <cellStyle name="_UCCalzeimer_PE_MED_ORÇA_6 10 18" xfId="2099"/>
    <cellStyle name="_UCCalzeimer_PE_MED_ORÇA_6 10 18 2" xfId="5013"/>
    <cellStyle name="_UCCalzeimer_PE_MED_ORÇA_6 10 18 3" xfId="10789"/>
    <cellStyle name="_UCCalzeimer_PE_MED_ORÇA_6 10 18 4" xfId="14041"/>
    <cellStyle name="_UCCalzeimer_PE_MED_ORÇA_6 10 18 5" xfId="17293"/>
    <cellStyle name="_UCCalzeimer_PE_MED_ORÇA_6 10 18 6" xfId="20544"/>
    <cellStyle name="_UCCalzeimer_PE_MED_ORÇA_6 10 18 7" xfId="23768"/>
    <cellStyle name="_UCCalzeimer_PE_MED_ORÇA_6 10 19" xfId="2100"/>
    <cellStyle name="_UCCalzeimer_PE_MED_ORÇA_6 10 19 2" xfId="5014"/>
    <cellStyle name="_UCCalzeimer_PE_MED_ORÇA_6 10 19 3" xfId="10790"/>
    <cellStyle name="_UCCalzeimer_PE_MED_ORÇA_6 10 19 4" xfId="14042"/>
    <cellStyle name="_UCCalzeimer_PE_MED_ORÇA_6 10 19 5" xfId="17294"/>
    <cellStyle name="_UCCalzeimer_PE_MED_ORÇA_6 10 19 6" xfId="20545"/>
    <cellStyle name="_UCCalzeimer_PE_MED_ORÇA_6 10 19 7" xfId="23769"/>
    <cellStyle name="_UCCalzeimer_PE_MED_ORÇA_6 10 2" xfId="2101"/>
    <cellStyle name="_UCCalzeimer_PE_MED_ORÇA_6 10 2 2" xfId="5015"/>
    <cellStyle name="_UCCalzeimer_PE_MED_ORÇA_6 10 2 3" xfId="10791"/>
    <cellStyle name="_UCCalzeimer_PE_MED_ORÇA_6 10 2 4" xfId="14043"/>
    <cellStyle name="_UCCalzeimer_PE_MED_ORÇA_6 10 2 5" xfId="17295"/>
    <cellStyle name="_UCCalzeimer_PE_MED_ORÇA_6 10 2 6" xfId="20546"/>
    <cellStyle name="_UCCalzeimer_PE_MED_ORÇA_6 10 2 7" xfId="23770"/>
    <cellStyle name="_UCCalzeimer_PE_MED_ORÇA_6 10 20" xfId="2102"/>
    <cellStyle name="_UCCalzeimer_PE_MED_ORÇA_6 10 20 2" xfId="5016"/>
    <cellStyle name="_UCCalzeimer_PE_MED_ORÇA_6 10 20 3" xfId="10792"/>
    <cellStyle name="_UCCalzeimer_PE_MED_ORÇA_6 10 20 4" xfId="14044"/>
    <cellStyle name="_UCCalzeimer_PE_MED_ORÇA_6 10 20 5" xfId="17296"/>
    <cellStyle name="_UCCalzeimer_PE_MED_ORÇA_6 10 20 6" xfId="20547"/>
    <cellStyle name="_UCCalzeimer_PE_MED_ORÇA_6 10 20 7" xfId="23771"/>
    <cellStyle name="_UCCalzeimer_PE_MED_ORÇA_6 10 21" xfId="2103"/>
    <cellStyle name="_UCCalzeimer_PE_MED_ORÇA_6 10 21 2" xfId="5017"/>
    <cellStyle name="_UCCalzeimer_PE_MED_ORÇA_6 10 21 3" xfId="10793"/>
    <cellStyle name="_UCCalzeimer_PE_MED_ORÇA_6 10 21 4" xfId="14045"/>
    <cellStyle name="_UCCalzeimer_PE_MED_ORÇA_6 10 21 5" xfId="17297"/>
    <cellStyle name="_UCCalzeimer_PE_MED_ORÇA_6 10 21 6" xfId="20548"/>
    <cellStyle name="_UCCalzeimer_PE_MED_ORÇA_6 10 21 7" xfId="23772"/>
    <cellStyle name="_UCCalzeimer_PE_MED_ORÇA_6 10 22" xfId="2104"/>
    <cellStyle name="_UCCalzeimer_PE_MED_ORÇA_6 10 22 2" xfId="5018"/>
    <cellStyle name="_UCCalzeimer_PE_MED_ORÇA_6 10 22 3" xfId="10794"/>
    <cellStyle name="_UCCalzeimer_PE_MED_ORÇA_6 10 22 4" xfId="14046"/>
    <cellStyle name="_UCCalzeimer_PE_MED_ORÇA_6 10 22 5" xfId="17298"/>
    <cellStyle name="_UCCalzeimer_PE_MED_ORÇA_6 10 22 6" xfId="20549"/>
    <cellStyle name="_UCCalzeimer_PE_MED_ORÇA_6 10 22 7" xfId="23773"/>
    <cellStyle name="_UCCalzeimer_PE_MED_ORÇA_6 10 23" xfId="2105"/>
    <cellStyle name="_UCCalzeimer_PE_MED_ORÇA_6 10 23 2" xfId="5019"/>
    <cellStyle name="_UCCalzeimer_PE_MED_ORÇA_6 10 23 3" xfId="10795"/>
    <cellStyle name="_UCCalzeimer_PE_MED_ORÇA_6 10 23 4" xfId="14047"/>
    <cellStyle name="_UCCalzeimer_PE_MED_ORÇA_6 10 23 5" xfId="17299"/>
    <cellStyle name="_UCCalzeimer_PE_MED_ORÇA_6 10 23 6" xfId="20550"/>
    <cellStyle name="_UCCalzeimer_PE_MED_ORÇA_6 10 23 7" xfId="23774"/>
    <cellStyle name="_UCCalzeimer_PE_MED_ORÇA_6 10 24" xfId="2106"/>
    <cellStyle name="_UCCalzeimer_PE_MED_ORÇA_6 10 24 2" xfId="5020"/>
    <cellStyle name="_UCCalzeimer_PE_MED_ORÇA_6 10 24 3" xfId="10796"/>
    <cellStyle name="_UCCalzeimer_PE_MED_ORÇA_6 10 24 4" xfId="14048"/>
    <cellStyle name="_UCCalzeimer_PE_MED_ORÇA_6 10 24 5" xfId="17300"/>
    <cellStyle name="_UCCalzeimer_PE_MED_ORÇA_6 10 24 6" xfId="20551"/>
    <cellStyle name="_UCCalzeimer_PE_MED_ORÇA_6 10 24 7" xfId="23775"/>
    <cellStyle name="_UCCalzeimer_PE_MED_ORÇA_6 10 25" xfId="3135"/>
    <cellStyle name="_UCCalzeimer_PE_MED_ORÇA_6 10 26" xfId="10780"/>
    <cellStyle name="_UCCalzeimer_PE_MED_ORÇA_6 10 27" xfId="14032"/>
    <cellStyle name="_UCCalzeimer_PE_MED_ORÇA_6 10 28" xfId="17284"/>
    <cellStyle name="_UCCalzeimer_PE_MED_ORÇA_6 10 29" xfId="20535"/>
    <cellStyle name="_UCCalzeimer_PE_MED_ORÇA_6 10 3" xfId="2107"/>
    <cellStyle name="_UCCalzeimer_PE_MED_ORÇA_6 10 3 2" xfId="5021"/>
    <cellStyle name="_UCCalzeimer_PE_MED_ORÇA_6 10 3 3" xfId="10797"/>
    <cellStyle name="_UCCalzeimer_PE_MED_ORÇA_6 10 3 4" xfId="14049"/>
    <cellStyle name="_UCCalzeimer_PE_MED_ORÇA_6 10 3 5" xfId="17301"/>
    <cellStyle name="_UCCalzeimer_PE_MED_ORÇA_6 10 3 6" xfId="20552"/>
    <cellStyle name="_UCCalzeimer_PE_MED_ORÇA_6 10 3 7" xfId="23776"/>
    <cellStyle name="_UCCalzeimer_PE_MED_ORÇA_6 10 30" xfId="23759"/>
    <cellStyle name="_UCCalzeimer_PE_MED_ORÇA_6 10 4" xfId="2108"/>
    <cellStyle name="_UCCalzeimer_PE_MED_ORÇA_6 10 4 2" xfId="5022"/>
    <cellStyle name="_UCCalzeimer_PE_MED_ORÇA_6 10 4 3" xfId="10798"/>
    <cellStyle name="_UCCalzeimer_PE_MED_ORÇA_6 10 4 4" xfId="14050"/>
    <cellStyle name="_UCCalzeimer_PE_MED_ORÇA_6 10 4 5" xfId="17302"/>
    <cellStyle name="_UCCalzeimer_PE_MED_ORÇA_6 10 4 6" xfId="20553"/>
    <cellStyle name="_UCCalzeimer_PE_MED_ORÇA_6 10 4 7" xfId="23777"/>
    <cellStyle name="_UCCalzeimer_PE_MED_ORÇA_6 10 5" xfId="2109"/>
    <cellStyle name="_UCCalzeimer_PE_MED_ORÇA_6 10 5 2" xfId="5023"/>
    <cellStyle name="_UCCalzeimer_PE_MED_ORÇA_6 10 5 3" xfId="10799"/>
    <cellStyle name="_UCCalzeimer_PE_MED_ORÇA_6 10 5 4" xfId="14051"/>
    <cellStyle name="_UCCalzeimer_PE_MED_ORÇA_6 10 5 5" xfId="17303"/>
    <cellStyle name="_UCCalzeimer_PE_MED_ORÇA_6 10 5 6" xfId="20554"/>
    <cellStyle name="_UCCalzeimer_PE_MED_ORÇA_6 10 5 7" xfId="23778"/>
    <cellStyle name="_UCCalzeimer_PE_MED_ORÇA_6 10 6" xfId="2110"/>
    <cellStyle name="_UCCalzeimer_PE_MED_ORÇA_6 10 6 2" xfId="5024"/>
    <cellStyle name="_UCCalzeimer_PE_MED_ORÇA_6 10 6 3" xfId="10800"/>
    <cellStyle name="_UCCalzeimer_PE_MED_ORÇA_6 10 6 4" xfId="14052"/>
    <cellStyle name="_UCCalzeimer_PE_MED_ORÇA_6 10 6 5" xfId="17304"/>
    <cellStyle name="_UCCalzeimer_PE_MED_ORÇA_6 10 6 6" xfId="20555"/>
    <cellStyle name="_UCCalzeimer_PE_MED_ORÇA_6 10 6 7" xfId="23779"/>
    <cellStyle name="_UCCalzeimer_PE_MED_ORÇA_6 10 7" xfId="2111"/>
    <cellStyle name="_UCCalzeimer_PE_MED_ORÇA_6 10 7 2" xfId="5025"/>
    <cellStyle name="_UCCalzeimer_PE_MED_ORÇA_6 10 7 3" xfId="10801"/>
    <cellStyle name="_UCCalzeimer_PE_MED_ORÇA_6 10 7 4" xfId="14053"/>
    <cellStyle name="_UCCalzeimer_PE_MED_ORÇA_6 10 7 5" xfId="17305"/>
    <cellStyle name="_UCCalzeimer_PE_MED_ORÇA_6 10 7 6" xfId="20556"/>
    <cellStyle name="_UCCalzeimer_PE_MED_ORÇA_6 10 7 7" xfId="23780"/>
    <cellStyle name="_UCCalzeimer_PE_MED_ORÇA_6 10 8" xfId="2112"/>
    <cellStyle name="_UCCalzeimer_PE_MED_ORÇA_6 10 8 2" xfId="5026"/>
    <cellStyle name="_UCCalzeimer_PE_MED_ORÇA_6 10 8 3" xfId="10802"/>
    <cellStyle name="_UCCalzeimer_PE_MED_ORÇA_6 10 8 4" xfId="14054"/>
    <cellStyle name="_UCCalzeimer_PE_MED_ORÇA_6 10 8 5" xfId="17306"/>
    <cellStyle name="_UCCalzeimer_PE_MED_ORÇA_6 10 8 6" xfId="20557"/>
    <cellStyle name="_UCCalzeimer_PE_MED_ORÇA_6 10 8 7" xfId="23781"/>
    <cellStyle name="_UCCalzeimer_PE_MED_ORÇA_6 10 9" xfId="2113"/>
    <cellStyle name="_UCCalzeimer_PE_MED_ORÇA_6 10 9 2" xfId="5027"/>
    <cellStyle name="_UCCalzeimer_PE_MED_ORÇA_6 10 9 3" xfId="10803"/>
    <cellStyle name="_UCCalzeimer_PE_MED_ORÇA_6 10 9 4" xfId="14055"/>
    <cellStyle name="_UCCalzeimer_PE_MED_ORÇA_6 10 9 5" xfId="17307"/>
    <cellStyle name="_UCCalzeimer_PE_MED_ORÇA_6 10 9 6" xfId="20558"/>
    <cellStyle name="_UCCalzeimer_PE_MED_ORÇA_6 10 9 7" xfId="23782"/>
    <cellStyle name="_UCCalzeimer_PE_MED_ORÇA_6 10_16-09_PE_V2_ARQ_M-O_28-01-11" xfId="6376"/>
    <cellStyle name="_UCCalzeimer_PE_MED_ORÇA_6 10_ARTICULADO" xfId="6143"/>
    <cellStyle name="_UCCalzeimer_PE_MED_ORÇA_6 10_ARTICULADO 2" xfId="10804"/>
    <cellStyle name="_UCCalzeimer_PE_MED_ORÇA_6 10_ARTICULADO 3" xfId="14056"/>
    <cellStyle name="_UCCalzeimer_PE_MED_ORÇA_6 10_ARTICULADO 4" xfId="17308"/>
    <cellStyle name="_UCCalzeimer_PE_MED_ORÇA_6 10_ARTICULADO 5" xfId="20559"/>
    <cellStyle name="_UCCalzeimer_PE_MED_ORÇA_6 10_ARTICULADO 6" xfId="23783"/>
    <cellStyle name="_UCCalzeimer_PE_MED_ORÇA_6 11" xfId="184"/>
    <cellStyle name="_UCCalzeimer_PE_MED_ORÇA_6 11 10" xfId="2114"/>
    <cellStyle name="_UCCalzeimer_PE_MED_ORÇA_6 11 10 2" xfId="5028"/>
    <cellStyle name="_UCCalzeimer_PE_MED_ORÇA_6 11 10 3" xfId="10806"/>
    <cellStyle name="_UCCalzeimer_PE_MED_ORÇA_6 11 10 4" xfId="14058"/>
    <cellStyle name="_UCCalzeimer_PE_MED_ORÇA_6 11 10 5" xfId="17310"/>
    <cellStyle name="_UCCalzeimer_PE_MED_ORÇA_6 11 10 6" xfId="20561"/>
    <cellStyle name="_UCCalzeimer_PE_MED_ORÇA_6 11 10 7" xfId="23785"/>
    <cellStyle name="_UCCalzeimer_PE_MED_ORÇA_6 11 11" xfId="2115"/>
    <cellStyle name="_UCCalzeimer_PE_MED_ORÇA_6 11 11 2" xfId="5029"/>
    <cellStyle name="_UCCalzeimer_PE_MED_ORÇA_6 11 11 3" xfId="10807"/>
    <cellStyle name="_UCCalzeimer_PE_MED_ORÇA_6 11 11 4" xfId="14059"/>
    <cellStyle name="_UCCalzeimer_PE_MED_ORÇA_6 11 11 5" xfId="17311"/>
    <cellStyle name="_UCCalzeimer_PE_MED_ORÇA_6 11 11 6" xfId="20562"/>
    <cellStyle name="_UCCalzeimer_PE_MED_ORÇA_6 11 11 7" xfId="23786"/>
    <cellStyle name="_UCCalzeimer_PE_MED_ORÇA_6 11 12" xfId="2116"/>
    <cellStyle name="_UCCalzeimer_PE_MED_ORÇA_6 11 12 2" xfId="5030"/>
    <cellStyle name="_UCCalzeimer_PE_MED_ORÇA_6 11 12 3" xfId="10808"/>
    <cellStyle name="_UCCalzeimer_PE_MED_ORÇA_6 11 12 4" xfId="14060"/>
    <cellStyle name="_UCCalzeimer_PE_MED_ORÇA_6 11 12 5" xfId="17312"/>
    <cellStyle name="_UCCalzeimer_PE_MED_ORÇA_6 11 12 6" xfId="20563"/>
    <cellStyle name="_UCCalzeimer_PE_MED_ORÇA_6 11 12 7" xfId="23787"/>
    <cellStyle name="_UCCalzeimer_PE_MED_ORÇA_6 11 13" xfId="2117"/>
    <cellStyle name="_UCCalzeimer_PE_MED_ORÇA_6 11 13 2" xfId="5031"/>
    <cellStyle name="_UCCalzeimer_PE_MED_ORÇA_6 11 13 3" xfId="10809"/>
    <cellStyle name="_UCCalzeimer_PE_MED_ORÇA_6 11 13 4" xfId="14061"/>
    <cellStyle name="_UCCalzeimer_PE_MED_ORÇA_6 11 13 5" xfId="17313"/>
    <cellStyle name="_UCCalzeimer_PE_MED_ORÇA_6 11 13 6" xfId="20564"/>
    <cellStyle name="_UCCalzeimer_PE_MED_ORÇA_6 11 13 7" xfId="23788"/>
    <cellStyle name="_UCCalzeimer_PE_MED_ORÇA_6 11 14" xfId="2118"/>
    <cellStyle name="_UCCalzeimer_PE_MED_ORÇA_6 11 14 2" xfId="5032"/>
    <cellStyle name="_UCCalzeimer_PE_MED_ORÇA_6 11 14 3" xfId="10810"/>
    <cellStyle name="_UCCalzeimer_PE_MED_ORÇA_6 11 14 4" xfId="14062"/>
    <cellStyle name="_UCCalzeimer_PE_MED_ORÇA_6 11 14 5" xfId="17314"/>
    <cellStyle name="_UCCalzeimer_PE_MED_ORÇA_6 11 14 6" xfId="20565"/>
    <cellStyle name="_UCCalzeimer_PE_MED_ORÇA_6 11 14 7" xfId="23789"/>
    <cellStyle name="_UCCalzeimer_PE_MED_ORÇA_6 11 15" xfId="2119"/>
    <cellStyle name="_UCCalzeimer_PE_MED_ORÇA_6 11 15 2" xfId="5033"/>
    <cellStyle name="_UCCalzeimer_PE_MED_ORÇA_6 11 15 3" xfId="10811"/>
    <cellStyle name="_UCCalzeimer_PE_MED_ORÇA_6 11 15 4" xfId="14063"/>
    <cellStyle name="_UCCalzeimer_PE_MED_ORÇA_6 11 15 5" xfId="17315"/>
    <cellStyle name="_UCCalzeimer_PE_MED_ORÇA_6 11 15 6" xfId="20566"/>
    <cellStyle name="_UCCalzeimer_PE_MED_ORÇA_6 11 15 7" xfId="23790"/>
    <cellStyle name="_UCCalzeimer_PE_MED_ORÇA_6 11 16" xfId="2120"/>
    <cellStyle name="_UCCalzeimer_PE_MED_ORÇA_6 11 16 2" xfId="5034"/>
    <cellStyle name="_UCCalzeimer_PE_MED_ORÇA_6 11 16 3" xfId="10812"/>
    <cellStyle name="_UCCalzeimer_PE_MED_ORÇA_6 11 16 4" xfId="14064"/>
    <cellStyle name="_UCCalzeimer_PE_MED_ORÇA_6 11 16 5" xfId="17316"/>
    <cellStyle name="_UCCalzeimer_PE_MED_ORÇA_6 11 16 6" xfId="20567"/>
    <cellStyle name="_UCCalzeimer_PE_MED_ORÇA_6 11 16 7" xfId="23791"/>
    <cellStyle name="_UCCalzeimer_PE_MED_ORÇA_6 11 17" xfId="2121"/>
    <cellStyle name="_UCCalzeimer_PE_MED_ORÇA_6 11 17 2" xfId="5035"/>
    <cellStyle name="_UCCalzeimer_PE_MED_ORÇA_6 11 17 3" xfId="10813"/>
    <cellStyle name="_UCCalzeimer_PE_MED_ORÇA_6 11 17 4" xfId="14065"/>
    <cellStyle name="_UCCalzeimer_PE_MED_ORÇA_6 11 17 5" xfId="17317"/>
    <cellStyle name="_UCCalzeimer_PE_MED_ORÇA_6 11 17 6" xfId="20568"/>
    <cellStyle name="_UCCalzeimer_PE_MED_ORÇA_6 11 17 7" xfId="23792"/>
    <cellStyle name="_UCCalzeimer_PE_MED_ORÇA_6 11 18" xfId="2122"/>
    <cellStyle name="_UCCalzeimer_PE_MED_ORÇA_6 11 18 2" xfId="5036"/>
    <cellStyle name="_UCCalzeimer_PE_MED_ORÇA_6 11 18 3" xfId="10814"/>
    <cellStyle name="_UCCalzeimer_PE_MED_ORÇA_6 11 18 4" xfId="14066"/>
    <cellStyle name="_UCCalzeimer_PE_MED_ORÇA_6 11 18 5" xfId="17318"/>
    <cellStyle name="_UCCalzeimer_PE_MED_ORÇA_6 11 18 6" xfId="20569"/>
    <cellStyle name="_UCCalzeimer_PE_MED_ORÇA_6 11 18 7" xfId="23793"/>
    <cellStyle name="_UCCalzeimer_PE_MED_ORÇA_6 11 19" xfId="2123"/>
    <cellStyle name="_UCCalzeimer_PE_MED_ORÇA_6 11 19 2" xfId="5037"/>
    <cellStyle name="_UCCalzeimer_PE_MED_ORÇA_6 11 19 3" xfId="10815"/>
    <cellStyle name="_UCCalzeimer_PE_MED_ORÇA_6 11 19 4" xfId="14067"/>
    <cellStyle name="_UCCalzeimer_PE_MED_ORÇA_6 11 19 5" xfId="17319"/>
    <cellStyle name="_UCCalzeimer_PE_MED_ORÇA_6 11 19 6" xfId="20570"/>
    <cellStyle name="_UCCalzeimer_PE_MED_ORÇA_6 11 19 7" xfId="23794"/>
    <cellStyle name="_UCCalzeimer_PE_MED_ORÇA_6 11 2" xfId="2124"/>
    <cellStyle name="_UCCalzeimer_PE_MED_ORÇA_6 11 2 2" xfId="5038"/>
    <cellStyle name="_UCCalzeimer_PE_MED_ORÇA_6 11 2 3" xfId="10816"/>
    <cellStyle name="_UCCalzeimer_PE_MED_ORÇA_6 11 2 4" xfId="14068"/>
    <cellStyle name="_UCCalzeimer_PE_MED_ORÇA_6 11 2 5" xfId="17320"/>
    <cellStyle name="_UCCalzeimer_PE_MED_ORÇA_6 11 2 6" xfId="20571"/>
    <cellStyle name="_UCCalzeimer_PE_MED_ORÇA_6 11 2 7" xfId="23795"/>
    <cellStyle name="_UCCalzeimer_PE_MED_ORÇA_6 11 20" xfId="2125"/>
    <cellStyle name="_UCCalzeimer_PE_MED_ORÇA_6 11 20 2" xfId="5039"/>
    <cellStyle name="_UCCalzeimer_PE_MED_ORÇA_6 11 20 3" xfId="10817"/>
    <cellStyle name="_UCCalzeimer_PE_MED_ORÇA_6 11 20 4" xfId="14069"/>
    <cellStyle name="_UCCalzeimer_PE_MED_ORÇA_6 11 20 5" xfId="17321"/>
    <cellStyle name="_UCCalzeimer_PE_MED_ORÇA_6 11 20 6" xfId="20572"/>
    <cellStyle name="_UCCalzeimer_PE_MED_ORÇA_6 11 20 7" xfId="23796"/>
    <cellStyle name="_UCCalzeimer_PE_MED_ORÇA_6 11 21" xfId="2126"/>
    <cellStyle name="_UCCalzeimer_PE_MED_ORÇA_6 11 21 2" xfId="5040"/>
    <cellStyle name="_UCCalzeimer_PE_MED_ORÇA_6 11 21 3" xfId="10818"/>
    <cellStyle name="_UCCalzeimer_PE_MED_ORÇA_6 11 21 4" xfId="14070"/>
    <cellStyle name="_UCCalzeimer_PE_MED_ORÇA_6 11 21 5" xfId="17322"/>
    <cellStyle name="_UCCalzeimer_PE_MED_ORÇA_6 11 21 6" xfId="20573"/>
    <cellStyle name="_UCCalzeimer_PE_MED_ORÇA_6 11 21 7" xfId="23797"/>
    <cellStyle name="_UCCalzeimer_PE_MED_ORÇA_6 11 22" xfId="2127"/>
    <cellStyle name="_UCCalzeimer_PE_MED_ORÇA_6 11 22 2" xfId="5041"/>
    <cellStyle name="_UCCalzeimer_PE_MED_ORÇA_6 11 22 3" xfId="10819"/>
    <cellStyle name="_UCCalzeimer_PE_MED_ORÇA_6 11 22 4" xfId="14071"/>
    <cellStyle name="_UCCalzeimer_PE_MED_ORÇA_6 11 22 5" xfId="17323"/>
    <cellStyle name="_UCCalzeimer_PE_MED_ORÇA_6 11 22 6" xfId="20574"/>
    <cellStyle name="_UCCalzeimer_PE_MED_ORÇA_6 11 22 7" xfId="23798"/>
    <cellStyle name="_UCCalzeimer_PE_MED_ORÇA_6 11 23" xfId="2128"/>
    <cellStyle name="_UCCalzeimer_PE_MED_ORÇA_6 11 23 2" xfId="5042"/>
    <cellStyle name="_UCCalzeimer_PE_MED_ORÇA_6 11 23 3" xfId="10820"/>
    <cellStyle name="_UCCalzeimer_PE_MED_ORÇA_6 11 23 4" xfId="14072"/>
    <cellStyle name="_UCCalzeimer_PE_MED_ORÇA_6 11 23 5" xfId="17324"/>
    <cellStyle name="_UCCalzeimer_PE_MED_ORÇA_6 11 23 6" xfId="20575"/>
    <cellStyle name="_UCCalzeimer_PE_MED_ORÇA_6 11 23 7" xfId="23799"/>
    <cellStyle name="_UCCalzeimer_PE_MED_ORÇA_6 11 24" xfId="2129"/>
    <cellStyle name="_UCCalzeimer_PE_MED_ORÇA_6 11 24 2" xfId="5043"/>
    <cellStyle name="_UCCalzeimer_PE_MED_ORÇA_6 11 24 3" xfId="10821"/>
    <cellStyle name="_UCCalzeimer_PE_MED_ORÇA_6 11 24 4" xfId="14073"/>
    <cellStyle name="_UCCalzeimer_PE_MED_ORÇA_6 11 24 5" xfId="17325"/>
    <cellStyle name="_UCCalzeimer_PE_MED_ORÇA_6 11 24 6" xfId="20576"/>
    <cellStyle name="_UCCalzeimer_PE_MED_ORÇA_6 11 24 7" xfId="23800"/>
    <cellStyle name="_UCCalzeimer_PE_MED_ORÇA_6 11 25" xfId="3136"/>
    <cellStyle name="_UCCalzeimer_PE_MED_ORÇA_6 11 26" xfId="10805"/>
    <cellStyle name="_UCCalzeimer_PE_MED_ORÇA_6 11 27" xfId="14057"/>
    <cellStyle name="_UCCalzeimer_PE_MED_ORÇA_6 11 28" xfId="17309"/>
    <cellStyle name="_UCCalzeimer_PE_MED_ORÇA_6 11 29" xfId="20560"/>
    <cellStyle name="_UCCalzeimer_PE_MED_ORÇA_6 11 3" xfId="2130"/>
    <cellStyle name="_UCCalzeimer_PE_MED_ORÇA_6 11 3 2" xfId="5044"/>
    <cellStyle name="_UCCalzeimer_PE_MED_ORÇA_6 11 3 3" xfId="10822"/>
    <cellStyle name="_UCCalzeimer_PE_MED_ORÇA_6 11 3 4" xfId="14074"/>
    <cellStyle name="_UCCalzeimer_PE_MED_ORÇA_6 11 3 5" xfId="17326"/>
    <cellStyle name="_UCCalzeimer_PE_MED_ORÇA_6 11 3 6" xfId="20577"/>
    <cellStyle name="_UCCalzeimer_PE_MED_ORÇA_6 11 3 7" xfId="23801"/>
    <cellStyle name="_UCCalzeimer_PE_MED_ORÇA_6 11 30" xfId="23784"/>
    <cellStyle name="_UCCalzeimer_PE_MED_ORÇA_6 11 4" xfId="2131"/>
    <cellStyle name="_UCCalzeimer_PE_MED_ORÇA_6 11 4 2" xfId="5045"/>
    <cellStyle name="_UCCalzeimer_PE_MED_ORÇA_6 11 4 3" xfId="10823"/>
    <cellStyle name="_UCCalzeimer_PE_MED_ORÇA_6 11 4 4" xfId="14075"/>
    <cellStyle name="_UCCalzeimer_PE_MED_ORÇA_6 11 4 5" xfId="17327"/>
    <cellStyle name="_UCCalzeimer_PE_MED_ORÇA_6 11 4 6" xfId="20578"/>
    <cellStyle name="_UCCalzeimer_PE_MED_ORÇA_6 11 4 7" xfId="23802"/>
    <cellStyle name="_UCCalzeimer_PE_MED_ORÇA_6 11 5" xfId="2132"/>
    <cellStyle name="_UCCalzeimer_PE_MED_ORÇA_6 11 5 2" xfId="5046"/>
    <cellStyle name="_UCCalzeimer_PE_MED_ORÇA_6 11 5 3" xfId="10824"/>
    <cellStyle name="_UCCalzeimer_PE_MED_ORÇA_6 11 5 4" xfId="14076"/>
    <cellStyle name="_UCCalzeimer_PE_MED_ORÇA_6 11 5 5" xfId="17328"/>
    <cellStyle name="_UCCalzeimer_PE_MED_ORÇA_6 11 5 6" xfId="20579"/>
    <cellStyle name="_UCCalzeimer_PE_MED_ORÇA_6 11 5 7" xfId="23803"/>
    <cellStyle name="_UCCalzeimer_PE_MED_ORÇA_6 11 6" xfId="2133"/>
    <cellStyle name="_UCCalzeimer_PE_MED_ORÇA_6 11 6 2" xfId="5047"/>
    <cellStyle name="_UCCalzeimer_PE_MED_ORÇA_6 11 6 3" xfId="10825"/>
    <cellStyle name="_UCCalzeimer_PE_MED_ORÇA_6 11 6 4" xfId="14077"/>
    <cellStyle name="_UCCalzeimer_PE_MED_ORÇA_6 11 6 5" xfId="17329"/>
    <cellStyle name="_UCCalzeimer_PE_MED_ORÇA_6 11 6 6" xfId="20580"/>
    <cellStyle name="_UCCalzeimer_PE_MED_ORÇA_6 11 6 7" xfId="23804"/>
    <cellStyle name="_UCCalzeimer_PE_MED_ORÇA_6 11 7" xfId="2134"/>
    <cellStyle name="_UCCalzeimer_PE_MED_ORÇA_6 11 7 2" xfId="5048"/>
    <cellStyle name="_UCCalzeimer_PE_MED_ORÇA_6 11 7 3" xfId="10826"/>
    <cellStyle name="_UCCalzeimer_PE_MED_ORÇA_6 11 7 4" xfId="14078"/>
    <cellStyle name="_UCCalzeimer_PE_MED_ORÇA_6 11 7 5" xfId="17330"/>
    <cellStyle name="_UCCalzeimer_PE_MED_ORÇA_6 11 7 6" xfId="20581"/>
    <cellStyle name="_UCCalzeimer_PE_MED_ORÇA_6 11 7 7" xfId="23805"/>
    <cellStyle name="_UCCalzeimer_PE_MED_ORÇA_6 11 8" xfId="2135"/>
    <cellStyle name="_UCCalzeimer_PE_MED_ORÇA_6 11 8 2" xfId="5049"/>
    <cellStyle name="_UCCalzeimer_PE_MED_ORÇA_6 11 8 3" xfId="10827"/>
    <cellStyle name="_UCCalzeimer_PE_MED_ORÇA_6 11 8 4" xfId="14079"/>
    <cellStyle name="_UCCalzeimer_PE_MED_ORÇA_6 11 8 5" xfId="17331"/>
    <cellStyle name="_UCCalzeimer_PE_MED_ORÇA_6 11 8 6" xfId="20582"/>
    <cellStyle name="_UCCalzeimer_PE_MED_ORÇA_6 11 8 7" xfId="23806"/>
    <cellStyle name="_UCCalzeimer_PE_MED_ORÇA_6 11 9" xfId="2136"/>
    <cellStyle name="_UCCalzeimer_PE_MED_ORÇA_6 11 9 2" xfId="5050"/>
    <cellStyle name="_UCCalzeimer_PE_MED_ORÇA_6 11 9 3" xfId="10828"/>
    <cellStyle name="_UCCalzeimer_PE_MED_ORÇA_6 11 9 4" xfId="14080"/>
    <cellStyle name="_UCCalzeimer_PE_MED_ORÇA_6 11 9 5" xfId="17332"/>
    <cellStyle name="_UCCalzeimer_PE_MED_ORÇA_6 11 9 6" xfId="20583"/>
    <cellStyle name="_UCCalzeimer_PE_MED_ORÇA_6 11 9 7" xfId="23807"/>
    <cellStyle name="_UCCalzeimer_PE_MED_ORÇA_6 11_16-09_PE_V2_ARQ_M-O_28-01-11" xfId="6377"/>
    <cellStyle name="_UCCalzeimer_PE_MED_ORÇA_6 11_ARTICULADO" xfId="6144"/>
    <cellStyle name="_UCCalzeimer_PE_MED_ORÇA_6 11_ARTICULADO 2" xfId="10829"/>
    <cellStyle name="_UCCalzeimer_PE_MED_ORÇA_6 11_ARTICULADO 3" xfId="14081"/>
    <cellStyle name="_UCCalzeimer_PE_MED_ORÇA_6 11_ARTICULADO 4" xfId="17333"/>
    <cellStyle name="_UCCalzeimer_PE_MED_ORÇA_6 11_ARTICULADO 5" xfId="20584"/>
    <cellStyle name="_UCCalzeimer_PE_MED_ORÇA_6 11_ARTICULADO 6" xfId="23808"/>
    <cellStyle name="_UCCalzeimer_PE_MED_ORÇA_6 12" xfId="185"/>
    <cellStyle name="_UCCalzeimer_PE_MED_ORÇA_6 12 10" xfId="2137"/>
    <cellStyle name="_UCCalzeimer_PE_MED_ORÇA_6 12 10 2" xfId="5051"/>
    <cellStyle name="_UCCalzeimer_PE_MED_ORÇA_6 12 10 3" xfId="10831"/>
    <cellStyle name="_UCCalzeimer_PE_MED_ORÇA_6 12 10 4" xfId="14083"/>
    <cellStyle name="_UCCalzeimer_PE_MED_ORÇA_6 12 10 5" xfId="17335"/>
    <cellStyle name="_UCCalzeimer_PE_MED_ORÇA_6 12 10 6" xfId="20586"/>
    <cellStyle name="_UCCalzeimer_PE_MED_ORÇA_6 12 10 7" xfId="23810"/>
    <cellStyle name="_UCCalzeimer_PE_MED_ORÇA_6 12 11" xfId="2138"/>
    <cellStyle name="_UCCalzeimer_PE_MED_ORÇA_6 12 11 2" xfId="5052"/>
    <cellStyle name="_UCCalzeimer_PE_MED_ORÇA_6 12 11 3" xfId="10832"/>
    <cellStyle name="_UCCalzeimer_PE_MED_ORÇA_6 12 11 4" xfId="14084"/>
    <cellStyle name="_UCCalzeimer_PE_MED_ORÇA_6 12 11 5" xfId="17336"/>
    <cellStyle name="_UCCalzeimer_PE_MED_ORÇA_6 12 11 6" xfId="20587"/>
    <cellStyle name="_UCCalzeimer_PE_MED_ORÇA_6 12 11 7" xfId="23811"/>
    <cellStyle name="_UCCalzeimer_PE_MED_ORÇA_6 12 12" xfId="2139"/>
    <cellStyle name="_UCCalzeimer_PE_MED_ORÇA_6 12 12 2" xfId="5053"/>
    <cellStyle name="_UCCalzeimer_PE_MED_ORÇA_6 12 12 3" xfId="10833"/>
    <cellStyle name="_UCCalzeimer_PE_MED_ORÇA_6 12 12 4" xfId="14085"/>
    <cellStyle name="_UCCalzeimer_PE_MED_ORÇA_6 12 12 5" xfId="17337"/>
    <cellStyle name="_UCCalzeimer_PE_MED_ORÇA_6 12 12 6" xfId="20588"/>
    <cellStyle name="_UCCalzeimer_PE_MED_ORÇA_6 12 12 7" xfId="23812"/>
    <cellStyle name="_UCCalzeimer_PE_MED_ORÇA_6 12 13" xfId="2140"/>
    <cellStyle name="_UCCalzeimer_PE_MED_ORÇA_6 12 13 2" xfId="5054"/>
    <cellStyle name="_UCCalzeimer_PE_MED_ORÇA_6 12 13 3" xfId="10834"/>
    <cellStyle name="_UCCalzeimer_PE_MED_ORÇA_6 12 13 4" xfId="14086"/>
    <cellStyle name="_UCCalzeimer_PE_MED_ORÇA_6 12 13 5" xfId="17338"/>
    <cellStyle name="_UCCalzeimer_PE_MED_ORÇA_6 12 13 6" xfId="20589"/>
    <cellStyle name="_UCCalzeimer_PE_MED_ORÇA_6 12 13 7" xfId="23813"/>
    <cellStyle name="_UCCalzeimer_PE_MED_ORÇA_6 12 14" xfId="2141"/>
    <cellStyle name="_UCCalzeimer_PE_MED_ORÇA_6 12 14 2" xfId="5055"/>
    <cellStyle name="_UCCalzeimer_PE_MED_ORÇA_6 12 14 3" xfId="10835"/>
    <cellStyle name="_UCCalzeimer_PE_MED_ORÇA_6 12 14 4" xfId="14087"/>
    <cellStyle name="_UCCalzeimer_PE_MED_ORÇA_6 12 14 5" xfId="17339"/>
    <cellStyle name="_UCCalzeimer_PE_MED_ORÇA_6 12 14 6" xfId="20590"/>
    <cellStyle name="_UCCalzeimer_PE_MED_ORÇA_6 12 14 7" xfId="23814"/>
    <cellStyle name="_UCCalzeimer_PE_MED_ORÇA_6 12 15" xfId="2142"/>
    <cellStyle name="_UCCalzeimer_PE_MED_ORÇA_6 12 15 2" xfId="5056"/>
    <cellStyle name="_UCCalzeimer_PE_MED_ORÇA_6 12 15 3" xfId="10836"/>
    <cellStyle name="_UCCalzeimer_PE_MED_ORÇA_6 12 15 4" xfId="14088"/>
    <cellStyle name="_UCCalzeimer_PE_MED_ORÇA_6 12 15 5" xfId="17340"/>
    <cellStyle name="_UCCalzeimer_PE_MED_ORÇA_6 12 15 6" xfId="20591"/>
    <cellStyle name="_UCCalzeimer_PE_MED_ORÇA_6 12 15 7" xfId="23815"/>
    <cellStyle name="_UCCalzeimer_PE_MED_ORÇA_6 12 16" xfId="2143"/>
    <cellStyle name="_UCCalzeimer_PE_MED_ORÇA_6 12 16 2" xfId="5057"/>
    <cellStyle name="_UCCalzeimer_PE_MED_ORÇA_6 12 16 3" xfId="10837"/>
    <cellStyle name="_UCCalzeimer_PE_MED_ORÇA_6 12 16 4" xfId="14089"/>
    <cellStyle name="_UCCalzeimer_PE_MED_ORÇA_6 12 16 5" xfId="17341"/>
    <cellStyle name="_UCCalzeimer_PE_MED_ORÇA_6 12 16 6" xfId="20592"/>
    <cellStyle name="_UCCalzeimer_PE_MED_ORÇA_6 12 16 7" xfId="23816"/>
    <cellStyle name="_UCCalzeimer_PE_MED_ORÇA_6 12 17" xfId="2144"/>
    <cellStyle name="_UCCalzeimer_PE_MED_ORÇA_6 12 17 2" xfId="5058"/>
    <cellStyle name="_UCCalzeimer_PE_MED_ORÇA_6 12 17 3" xfId="10838"/>
    <cellStyle name="_UCCalzeimer_PE_MED_ORÇA_6 12 17 4" xfId="14090"/>
    <cellStyle name="_UCCalzeimer_PE_MED_ORÇA_6 12 17 5" xfId="17342"/>
    <cellStyle name="_UCCalzeimer_PE_MED_ORÇA_6 12 17 6" xfId="20593"/>
    <cellStyle name="_UCCalzeimer_PE_MED_ORÇA_6 12 17 7" xfId="23817"/>
    <cellStyle name="_UCCalzeimer_PE_MED_ORÇA_6 12 18" xfId="2145"/>
    <cellStyle name="_UCCalzeimer_PE_MED_ORÇA_6 12 18 2" xfId="5059"/>
    <cellStyle name="_UCCalzeimer_PE_MED_ORÇA_6 12 18 3" xfId="10839"/>
    <cellStyle name="_UCCalzeimer_PE_MED_ORÇA_6 12 18 4" xfId="14091"/>
    <cellStyle name="_UCCalzeimer_PE_MED_ORÇA_6 12 18 5" xfId="17343"/>
    <cellStyle name="_UCCalzeimer_PE_MED_ORÇA_6 12 18 6" xfId="20594"/>
    <cellStyle name="_UCCalzeimer_PE_MED_ORÇA_6 12 18 7" xfId="23818"/>
    <cellStyle name="_UCCalzeimer_PE_MED_ORÇA_6 12 19" xfId="2146"/>
    <cellStyle name="_UCCalzeimer_PE_MED_ORÇA_6 12 19 2" xfId="5060"/>
    <cellStyle name="_UCCalzeimer_PE_MED_ORÇA_6 12 19 3" xfId="10840"/>
    <cellStyle name="_UCCalzeimer_PE_MED_ORÇA_6 12 19 4" xfId="14092"/>
    <cellStyle name="_UCCalzeimer_PE_MED_ORÇA_6 12 19 5" xfId="17344"/>
    <cellStyle name="_UCCalzeimer_PE_MED_ORÇA_6 12 19 6" xfId="20595"/>
    <cellStyle name="_UCCalzeimer_PE_MED_ORÇA_6 12 19 7" xfId="23819"/>
    <cellStyle name="_UCCalzeimer_PE_MED_ORÇA_6 12 2" xfId="2147"/>
    <cellStyle name="_UCCalzeimer_PE_MED_ORÇA_6 12 2 2" xfId="5061"/>
    <cellStyle name="_UCCalzeimer_PE_MED_ORÇA_6 12 2 3" xfId="10841"/>
    <cellStyle name="_UCCalzeimer_PE_MED_ORÇA_6 12 2 4" xfId="14093"/>
    <cellStyle name="_UCCalzeimer_PE_MED_ORÇA_6 12 2 5" xfId="17345"/>
    <cellStyle name="_UCCalzeimer_PE_MED_ORÇA_6 12 2 6" xfId="20596"/>
    <cellStyle name="_UCCalzeimer_PE_MED_ORÇA_6 12 2 7" xfId="23820"/>
    <cellStyle name="_UCCalzeimer_PE_MED_ORÇA_6 12 20" xfId="2148"/>
    <cellStyle name="_UCCalzeimer_PE_MED_ORÇA_6 12 20 2" xfId="5062"/>
    <cellStyle name="_UCCalzeimer_PE_MED_ORÇA_6 12 20 3" xfId="10842"/>
    <cellStyle name="_UCCalzeimer_PE_MED_ORÇA_6 12 20 4" xfId="14094"/>
    <cellStyle name="_UCCalzeimer_PE_MED_ORÇA_6 12 20 5" xfId="17346"/>
    <cellStyle name="_UCCalzeimer_PE_MED_ORÇA_6 12 20 6" xfId="20597"/>
    <cellStyle name="_UCCalzeimer_PE_MED_ORÇA_6 12 20 7" xfId="23821"/>
    <cellStyle name="_UCCalzeimer_PE_MED_ORÇA_6 12 21" xfId="2149"/>
    <cellStyle name="_UCCalzeimer_PE_MED_ORÇA_6 12 21 2" xfId="5063"/>
    <cellStyle name="_UCCalzeimer_PE_MED_ORÇA_6 12 21 3" xfId="10843"/>
    <cellStyle name="_UCCalzeimer_PE_MED_ORÇA_6 12 21 4" xfId="14095"/>
    <cellStyle name="_UCCalzeimer_PE_MED_ORÇA_6 12 21 5" xfId="17347"/>
    <cellStyle name="_UCCalzeimer_PE_MED_ORÇA_6 12 21 6" xfId="20598"/>
    <cellStyle name="_UCCalzeimer_PE_MED_ORÇA_6 12 21 7" xfId="23822"/>
    <cellStyle name="_UCCalzeimer_PE_MED_ORÇA_6 12 22" xfId="2150"/>
    <cellStyle name="_UCCalzeimer_PE_MED_ORÇA_6 12 22 2" xfId="5064"/>
    <cellStyle name="_UCCalzeimer_PE_MED_ORÇA_6 12 22 3" xfId="10844"/>
    <cellStyle name="_UCCalzeimer_PE_MED_ORÇA_6 12 22 4" xfId="14096"/>
    <cellStyle name="_UCCalzeimer_PE_MED_ORÇA_6 12 22 5" xfId="17348"/>
    <cellStyle name="_UCCalzeimer_PE_MED_ORÇA_6 12 22 6" xfId="20599"/>
    <cellStyle name="_UCCalzeimer_PE_MED_ORÇA_6 12 22 7" xfId="23823"/>
    <cellStyle name="_UCCalzeimer_PE_MED_ORÇA_6 12 23" xfId="2151"/>
    <cellStyle name="_UCCalzeimer_PE_MED_ORÇA_6 12 23 2" xfId="5065"/>
    <cellStyle name="_UCCalzeimer_PE_MED_ORÇA_6 12 23 3" xfId="10845"/>
    <cellStyle name="_UCCalzeimer_PE_MED_ORÇA_6 12 23 4" xfId="14097"/>
    <cellStyle name="_UCCalzeimer_PE_MED_ORÇA_6 12 23 5" xfId="17349"/>
    <cellStyle name="_UCCalzeimer_PE_MED_ORÇA_6 12 23 6" xfId="20600"/>
    <cellStyle name="_UCCalzeimer_PE_MED_ORÇA_6 12 23 7" xfId="23824"/>
    <cellStyle name="_UCCalzeimer_PE_MED_ORÇA_6 12 24" xfId="2152"/>
    <cellStyle name="_UCCalzeimer_PE_MED_ORÇA_6 12 24 2" xfId="5066"/>
    <cellStyle name="_UCCalzeimer_PE_MED_ORÇA_6 12 24 3" xfId="10846"/>
    <cellStyle name="_UCCalzeimer_PE_MED_ORÇA_6 12 24 4" xfId="14098"/>
    <cellStyle name="_UCCalzeimer_PE_MED_ORÇA_6 12 24 5" xfId="17350"/>
    <cellStyle name="_UCCalzeimer_PE_MED_ORÇA_6 12 24 6" xfId="20601"/>
    <cellStyle name="_UCCalzeimer_PE_MED_ORÇA_6 12 24 7" xfId="23825"/>
    <cellStyle name="_UCCalzeimer_PE_MED_ORÇA_6 12 25" xfId="3137"/>
    <cellStyle name="_UCCalzeimer_PE_MED_ORÇA_6 12 26" xfId="10830"/>
    <cellStyle name="_UCCalzeimer_PE_MED_ORÇA_6 12 27" xfId="14082"/>
    <cellStyle name="_UCCalzeimer_PE_MED_ORÇA_6 12 28" xfId="17334"/>
    <cellStyle name="_UCCalzeimer_PE_MED_ORÇA_6 12 29" xfId="20585"/>
    <cellStyle name="_UCCalzeimer_PE_MED_ORÇA_6 12 3" xfId="2153"/>
    <cellStyle name="_UCCalzeimer_PE_MED_ORÇA_6 12 3 2" xfId="5067"/>
    <cellStyle name="_UCCalzeimer_PE_MED_ORÇA_6 12 3 3" xfId="10847"/>
    <cellStyle name="_UCCalzeimer_PE_MED_ORÇA_6 12 3 4" xfId="14099"/>
    <cellStyle name="_UCCalzeimer_PE_MED_ORÇA_6 12 3 5" xfId="17351"/>
    <cellStyle name="_UCCalzeimer_PE_MED_ORÇA_6 12 3 6" xfId="20602"/>
    <cellStyle name="_UCCalzeimer_PE_MED_ORÇA_6 12 3 7" xfId="23826"/>
    <cellStyle name="_UCCalzeimer_PE_MED_ORÇA_6 12 30" xfId="23809"/>
    <cellStyle name="_UCCalzeimer_PE_MED_ORÇA_6 12 4" xfId="2154"/>
    <cellStyle name="_UCCalzeimer_PE_MED_ORÇA_6 12 4 2" xfId="5068"/>
    <cellStyle name="_UCCalzeimer_PE_MED_ORÇA_6 12 4 3" xfId="10848"/>
    <cellStyle name="_UCCalzeimer_PE_MED_ORÇA_6 12 4 4" xfId="14100"/>
    <cellStyle name="_UCCalzeimer_PE_MED_ORÇA_6 12 4 5" xfId="17352"/>
    <cellStyle name="_UCCalzeimer_PE_MED_ORÇA_6 12 4 6" xfId="20603"/>
    <cellStyle name="_UCCalzeimer_PE_MED_ORÇA_6 12 4 7" xfId="23827"/>
    <cellStyle name="_UCCalzeimer_PE_MED_ORÇA_6 12 5" xfId="2155"/>
    <cellStyle name="_UCCalzeimer_PE_MED_ORÇA_6 12 5 2" xfId="5069"/>
    <cellStyle name="_UCCalzeimer_PE_MED_ORÇA_6 12 5 3" xfId="10849"/>
    <cellStyle name="_UCCalzeimer_PE_MED_ORÇA_6 12 5 4" xfId="14101"/>
    <cellStyle name="_UCCalzeimer_PE_MED_ORÇA_6 12 5 5" xfId="17353"/>
    <cellStyle name="_UCCalzeimer_PE_MED_ORÇA_6 12 5 6" xfId="20604"/>
    <cellStyle name="_UCCalzeimer_PE_MED_ORÇA_6 12 5 7" xfId="23828"/>
    <cellStyle name="_UCCalzeimer_PE_MED_ORÇA_6 12 6" xfId="2156"/>
    <cellStyle name="_UCCalzeimer_PE_MED_ORÇA_6 12 6 2" xfId="5070"/>
    <cellStyle name="_UCCalzeimer_PE_MED_ORÇA_6 12 6 3" xfId="10850"/>
    <cellStyle name="_UCCalzeimer_PE_MED_ORÇA_6 12 6 4" xfId="14102"/>
    <cellStyle name="_UCCalzeimer_PE_MED_ORÇA_6 12 6 5" xfId="17354"/>
    <cellStyle name="_UCCalzeimer_PE_MED_ORÇA_6 12 6 6" xfId="20605"/>
    <cellStyle name="_UCCalzeimer_PE_MED_ORÇA_6 12 6 7" xfId="23829"/>
    <cellStyle name="_UCCalzeimer_PE_MED_ORÇA_6 12 7" xfId="2157"/>
    <cellStyle name="_UCCalzeimer_PE_MED_ORÇA_6 12 7 2" xfId="5071"/>
    <cellStyle name="_UCCalzeimer_PE_MED_ORÇA_6 12 7 3" xfId="10851"/>
    <cellStyle name="_UCCalzeimer_PE_MED_ORÇA_6 12 7 4" xfId="14103"/>
    <cellStyle name="_UCCalzeimer_PE_MED_ORÇA_6 12 7 5" xfId="17355"/>
    <cellStyle name="_UCCalzeimer_PE_MED_ORÇA_6 12 7 6" xfId="20606"/>
    <cellStyle name="_UCCalzeimer_PE_MED_ORÇA_6 12 7 7" xfId="23830"/>
    <cellStyle name="_UCCalzeimer_PE_MED_ORÇA_6 12 8" xfId="2158"/>
    <cellStyle name="_UCCalzeimer_PE_MED_ORÇA_6 12 8 2" xfId="5072"/>
    <cellStyle name="_UCCalzeimer_PE_MED_ORÇA_6 12 8 3" xfId="10852"/>
    <cellStyle name="_UCCalzeimer_PE_MED_ORÇA_6 12 8 4" xfId="14104"/>
    <cellStyle name="_UCCalzeimer_PE_MED_ORÇA_6 12 8 5" xfId="17356"/>
    <cellStyle name="_UCCalzeimer_PE_MED_ORÇA_6 12 8 6" xfId="20607"/>
    <cellStyle name="_UCCalzeimer_PE_MED_ORÇA_6 12 8 7" xfId="23831"/>
    <cellStyle name="_UCCalzeimer_PE_MED_ORÇA_6 12 9" xfId="2159"/>
    <cellStyle name="_UCCalzeimer_PE_MED_ORÇA_6 12 9 2" xfId="5073"/>
    <cellStyle name="_UCCalzeimer_PE_MED_ORÇA_6 12 9 3" xfId="10853"/>
    <cellStyle name="_UCCalzeimer_PE_MED_ORÇA_6 12 9 4" xfId="14105"/>
    <cellStyle name="_UCCalzeimer_PE_MED_ORÇA_6 12 9 5" xfId="17357"/>
    <cellStyle name="_UCCalzeimer_PE_MED_ORÇA_6 12 9 6" xfId="20608"/>
    <cellStyle name="_UCCalzeimer_PE_MED_ORÇA_6 12 9 7" xfId="23832"/>
    <cellStyle name="_UCCalzeimer_PE_MED_ORÇA_6 12_16-09_PE_V2_ARQ_M-O_28-01-11" xfId="6378"/>
    <cellStyle name="_UCCalzeimer_PE_MED_ORÇA_6 12_ARTICULADO" xfId="6145"/>
    <cellStyle name="_UCCalzeimer_PE_MED_ORÇA_6 12_ARTICULADO 2" xfId="10854"/>
    <cellStyle name="_UCCalzeimer_PE_MED_ORÇA_6 12_ARTICULADO 3" xfId="14106"/>
    <cellStyle name="_UCCalzeimer_PE_MED_ORÇA_6 12_ARTICULADO 4" xfId="17358"/>
    <cellStyle name="_UCCalzeimer_PE_MED_ORÇA_6 12_ARTICULADO 5" xfId="20609"/>
    <cellStyle name="_UCCalzeimer_PE_MED_ORÇA_6 12_ARTICULADO 6" xfId="23833"/>
    <cellStyle name="_UCCalzeimer_PE_MED_ORÇA_6 13" xfId="186"/>
    <cellStyle name="_UCCalzeimer_PE_MED_ORÇA_6 13 10" xfId="2160"/>
    <cellStyle name="_UCCalzeimer_PE_MED_ORÇA_6 13 10 2" xfId="5074"/>
    <cellStyle name="_UCCalzeimer_PE_MED_ORÇA_6 13 10 3" xfId="10856"/>
    <cellStyle name="_UCCalzeimer_PE_MED_ORÇA_6 13 10 4" xfId="14108"/>
    <cellStyle name="_UCCalzeimer_PE_MED_ORÇA_6 13 10 5" xfId="17360"/>
    <cellStyle name="_UCCalzeimer_PE_MED_ORÇA_6 13 10 6" xfId="20611"/>
    <cellStyle name="_UCCalzeimer_PE_MED_ORÇA_6 13 10 7" xfId="23835"/>
    <cellStyle name="_UCCalzeimer_PE_MED_ORÇA_6 13 11" xfId="2161"/>
    <cellStyle name="_UCCalzeimer_PE_MED_ORÇA_6 13 11 2" xfId="5075"/>
    <cellStyle name="_UCCalzeimer_PE_MED_ORÇA_6 13 11 3" xfId="10857"/>
    <cellStyle name="_UCCalzeimer_PE_MED_ORÇA_6 13 11 4" xfId="14109"/>
    <cellStyle name="_UCCalzeimer_PE_MED_ORÇA_6 13 11 5" xfId="17361"/>
    <cellStyle name="_UCCalzeimer_PE_MED_ORÇA_6 13 11 6" xfId="20612"/>
    <cellStyle name="_UCCalzeimer_PE_MED_ORÇA_6 13 11 7" xfId="23836"/>
    <cellStyle name="_UCCalzeimer_PE_MED_ORÇA_6 13 12" xfId="2162"/>
    <cellStyle name="_UCCalzeimer_PE_MED_ORÇA_6 13 12 2" xfId="5076"/>
    <cellStyle name="_UCCalzeimer_PE_MED_ORÇA_6 13 12 3" xfId="10858"/>
    <cellStyle name="_UCCalzeimer_PE_MED_ORÇA_6 13 12 4" xfId="14110"/>
    <cellStyle name="_UCCalzeimer_PE_MED_ORÇA_6 13 12 5" xfId="17362"/>
    <cellStyle name="_UCCalzeimer_PE_MED_ORÇA_6 13 12 6" xfId="20613"/>
    <cellStyle name="_UCCalzeimer_PE_MED_ORÇA_6 13 12 7" xfId="23837"/>
    <cellStyle name="_UCCalzeimer_PE_MED_ORÇA_6 13 13" xfId="2163"/>
    <cellStyle name="_UCCalzeimer_PE_MED_ORÇA_6 13 13 2" xfId="5077"/>
    <cellStyle name="_UCCalzeimer_PE_MED_ORÇA_6 13 13 3" xfId="10859"/>
    <cellStyle name="_UCCalzeimer_PE_MED_ORÇA_6 13 13 4" xfId="14111"/>
    <cellStyle name="_UCCalzeimer_PE_MED_ORÇA_6 13 13 5" xfId="17363"/>
    <cellStyle name="_UCCalzeimer_PE_MED_ORÇA_6 13 13 6" xfId="20614"/>
    <cellStyle name="_UCCalzeimer_PE_MED_ORÇA_6 13 13 7" xfId="23838"/>
    <cellStyle name="_UCCalzeimer_PE_MED_ORÇA_6 13 14" xfId="2164"/>
    <cellStyle name="_UCCalzeimer_PE_MED_ORÇA_6 13 14 2" xfId="5078"/>
    <cellStyle name="_UCCalzeimer_PE_MED_ORÇA_6 13 14 3" xfId="10860"/>
    <cellStyle name="_UCCalzeimer_PE_MED_ORÇA_6 13 14 4" xfId="14112"/>
    <cellStyle name="_UCCalzeimer_PE_MED_ORÇA_6 13 14 5" xfId="17364"/>
    <cellStyle name="_UCCalzeimer_PE_MED_ORÇA_6 13 14 6" xfId="20615"/>
    <cellStyle name="_UCCalzeimer_PE_MED_ORÇA_6 13 14 7" xfId="23839"/>
    <cellStyle name="_UCCalzeimer_PE_MED_ORÇA_6 13 15" xfId="2165"/>
    <cellStyle name="_UCCalzeimer_PE_MED_ORÇA_6 13 15 2" xfId="5079"/>
    <cellStyle name="_UCCalzeimer_PE_MED_ORÇA_6 13 15 3" xfId="10861"/>
    <cellStyle name="_UCCalzeimer_PE_MED_ORÇA_6 13 15 4" xfId="14113"/>
    <cellStyle name="_UCCalzeimer_PE_MED_ORÇA_6 13 15 5" xfId="17365"/>
    <cellStyle name="_UCCalzeimer_PE_MED_ORÇA_6 13 15 6" xfId="20616"/>
    <cellStyle name="_UCCalzeimer_PE_MED_ORÇA_6 13 15 7" xfId="23840"/>
    <cellStyle name="_UCCalzeimer_PE_MED_ORÇA_6 13 16" xfId="2166"/>
    <cellStyle name="_UCCalzeimer_PE_MED_ORÇA_6 13 16 2" xfId="5080"/>
    <cellStyle name="_UCCalzeimer_PE_MED_ORÇA_6 13 16 3" xfId="10862"/>
    <cellStyle name="_UCCalzeimer_PE_MED_ORÇA_6 13 16 4" xfId="14114"/>
    <cellStyle name="_UCCalzeimer_PE_MED_ORÇA_6 13 16 5" xfId="17366"/>
    <cellStyle name="_UCCalzeimer_PE_MED_ORÇA_6 13 16 6" xfId="20617"/>
    <cellStyle name="_UCCalzeimer_PE_MED_ORÇA_6 13 16 7" xfId="23841"/>
    <cellStyle name="_UCCalzeimer_PE_MED_ORÇA_6 13 17" xfId="2167"/>
    <cellStyle name="_UCCalzeimer_PE_MED_ORÇA_6 13 17 2" xfId="5081"/>
    <cellStyle name="_UCCalzeimer_PE_MED_ORÇA_6 13 17 3" xfId="10863"/>
    <cellStyle name="_UCCalzeimer_PE_MED_ORÇA_6 13 17 4" xfId="14115"/>
    <cellStyle name="_UCCalzeimer_PE_MED_ORÇA_6 13 17 5" xfId="17367"/>
    <cellStyle name="_UCCalzeimer_PE_MED_ORÇA_6 13 17 6" xfId="20618"/>
    <cellStyle name="_UCCalzeimer_PE_MED_ORÇA_6 13 17 7" xfId="23842"/>
    <cellStyle name="_UCCalzeimer_PE_MED_ORÇA_6 13 18" xfId="2168"/>
    <cellStyle name="_UCCalzeimer_PE_MED_ORÇA_6 13 18 2" xfId="5082"/>
    <cellStyle name="_UCCalzeimer_PE_MED_ORÇA_6 13 18 3" xfId="10864"/>
    <cellStyle name="_UCCalzeimer_PE_MED_ORÇA_6 13 18 4" xfId="14116"/>
    <cellStyle name="_UCCalzeimer_PE_MED_ORÇA_6 13 18 5" xfId="17368"/>
    <cellStyle name="_UCCalzeimer_PE_MED_ORÇA_6 13 18 6" xfId="20619"/>
    <cellStyle name="_UCCalzeimer_PE_MED_ORÇA_6 13 18 7" xfId="23843"/>
    <cellStyle name="_UCCalzeimer_PE_MED_ORÇA_6 13 19" xfId="2169"/>
    <cellStyle name="_UCCalzeimer_PE_MED_ORÇA_6 13 19 2" xfId="5083"/>
    <cellStyle name="_UCCalzeimer_PE_MED_ORÇA_6 13 19 3" xfId="10865"/>
    <cellStyle name="_UCCalzeimer_PE_MED_ORÇA_6 13 19 4" xfId="14117"/>
    <cellStyle name="_UCCalzeimer_PE_MED_ORÇA_6 13 19 5" xfId="17369"/>
    <cellStyle name="_UCCalzeimer_PE_MED_ORÇA_6 13 19 6" xfId="20620"/>
    <cellStyle name="_UCCalzeimer_PE_MED_ORÇA_6 13 19 7" xfId="23844"/>
    <cellStyle name="_UCCalzeimer_PE_MED_ORÇA_6 13 2" xfId="2170"/>
    <cellStyle name="_UCCalzeimer_PE_MED_ORÇA_6 13 2 2" xfId="5084"/>
    <cellStyle name="_UCCalzeimer_PE_MED_ORÇA_6 13 2 3" xfId="10866"/>
    <cellStyle name="_UCCalzeimer_PE_MED_ORÇA_6 13 2 4" xfId="14118"/>
    <cellStyle name="_UCCalzeimer_PE_MED_ORÇA_6 13 2 5" xfId="17370"/>
    <cellStyle name="_UCCalzeimer_PE_MED_ORÇA_6 13 2 6" xfId="20621"/>
    <cellStyle name="_UCCalzeimer_PE_MED_ORÇA_6 13 2 7" xfId="23845"/>
    <cellStyle name="_UCCalzeimer_PE_MED_ORÇA_6 13 20" xfId="2171"/>
    <cellStyle name="_UCCalzeimer_PE_MED_ORÇA_6 13 20 2" xfId="5085"/>
    <cellStyle name="_UCCalzeimer_PE_MED_ORÇA_6 13 20 3" xfId="10867"/>
    <cellStyle name="_UCCalzeimer_PE_MED_ORÇA_6 13 20 4" xfId="14119"/>
    <cellStyle name="_UCCalzeimer_PE_MED_ORÇA_6 13 20 5" xfId="17371"/>
    <cellStyle name="_UCCalzeimer_PE_MED_ORÇA_6 13 20 6" xfId="20622"/>
    <cellStyle name="_UCCalzeimer_PE_MED_ORÇA_6 13 20 7" xfId="23846"/>
    <cellStyle name="_UCCalzeimer_PE_MED_ORÇA_6 13 21" xfId="2172"/>
    <cellStyle name="_UCCalzeimer_PE_MED_ORÇA_6 13 21 2" xfId="5086"/>
    <cellStyle name="_UCCalzeimer_PE_MED_ORÇA_6 13 21 3" xfId="10868"/>
    <cellStyle name="_UCCalzeimer_PE_MED_ORÇA_6 13 21 4" xfId="14120"/>
    <cellStyle name="_UCCalzeimer_PE_MED_ORÇA_6 13 21 5" xfId="17372"/>
    <cellStyle name="_UCCalzeimer_PE_MED_ORÇA_6 13 21 6" xfId="20623"/>
    <cellStyle name="_UCCalzeimer_PE_MED_ORÇA_6 13 21 7" xfId="23847"/>
    <cellStyle name="_UCCalzeimer_PE_MED_ORÇA_6 13 22" xfId="2173"/>
    <cellStyle name="_UCCalzeimer_PE_MED_ORÇA_6 13 22 2" xfId="5087"/>
    <cellStyle name="_UCCalzeimer_PE_MED_ORÇA_6 13 22 3" xfId="10869"/>
    <cellStyle name="_UCCalzeimer_PE_MED_ORÇA_6 13 22 4" xfId="14121"/>
    <cellStyle name="_UCCalzeimer_PE_MED_ORÇA_6 13 22 5" xfId="17373"/>
    <cellStyle name="_UCCalzeimer_PE_MED_ORÇA_6 13 22 6" xfId="20624"/>
    <cellStyle name="_UCCalzeimer_PE_MED_ORÇA_6 13 22 7" xfId="23848"/>
    <cellStyle name="_UCCalzeimer_PE_MED_ORÇA_6 13 23" xfId="2174"/>
    <cellStyle name="_UCCalzeimer_PE_MED_ORÇA_6 13 23 2" xfId="5088"/>
    <cellStyle name="_UCCalzeimer_PE_MED_ORÇA_6 13 23 3" xfId="10870"/>
    <cellStyle name="_UCCalzeimer_PE_MED_ORÇA_6 13 23 4" xfId="14122"/>
    <cellStyle name="_UCCalzeimer_PE_MED_ORÇA_6 13 23 5" xfId="17374"/>
    <cellStyle name="_UCCalzeimer_PE_MED_ORÇA_6 13 23 6" xfId="20625"/>
    <cellStyle name="_UCCalzeimer_PE_MED_ORÇA_6 13 23 7" xfId="23849"/>
    <cellStyle name="_UCCalzeimer_PE_MED_ORÇA_6 13 24" xfId="2175"/>
    <cellStyle name="_UCCalzeimer_PE_MED_ORÇA_6 13 24 2" xfId="5089"/>
    <cellStyle name="_UCCalzeimer_PE_MED_ORÇA_6 13 24 3" xfId="10871"/>
    <cellStyle name="_UCCalzeimer_PE_MED_ORÇA_6 13 24 4" xfId="14123"/>
    <cellStyle name="_UCCalzeimer_PE_MED_ORÇA_6 13 24 5" xfId="17375"/>
    <cellStyle name="_UCCalzeimer_PE_MED_ORÇA_6 13 24 6" xfId="20626"/>
    <cellStyle name="_UCCalzeimer_PE_MED_ORÇA_6 13 24 7" xfId="23850"/>
    <cellStyle name="_UCCalzeimer_PE_MED_ORÇA_6 13 25" xfId="3138"/>
    <cellStyle name="_UCCalzeimer_PE_MED_ORÇA_6 13 26" xfId="10855"/>
    <cellStyle name="_UCCalzeimer_PE_MED_ORÇA_6 13 27" xfId="14107"/>
    <cellStyle name="_UCCalzeimer_PE_MED_ORÇA_6 13 28" xfId="17359"/>
    <cellStyle name="_UCCalzeimer_PE_MED_ORÇA_6 13 29" xfId="20610"/>
    <cellStyle name="_UCCalzeimer_PE_MED_ORÇA_6 13 3" xfId="2176"/>
    <cellStyle name="_UCCalzeimer_PE_MED_ORÇA_6 13 3 2" xfId="5090"/>
    <cellStyle name="_UCCalzeimer_PE_MED_ORÇA_6 13 3 3" xfId="10872"/>
    <cellStyle name="_UCCalzeimer_PE_MED_ORÇA_6 13 3 4" xfId="14124"/>
    <cellStyle name="_UCCalzeimer_PE_MED_ORÇA_6 13 3 5" xfId="17376"/>
    <cellStyle name="_UCCalzeimer_PE_MED_ORÇA_6 13 3 6" xfId="20627"/>
    <cellStyle name="_UCCalzeimer_PE_MED_ORÇA_6 13 3 7" xfId="23851"/>
    <cellStyle name="_UCCalzeimer_PE_MED_ORÇA_6 13 30" xfId="23834"/>
    <cellStyle name="_UCCalzeimer_PE_MED_ORÇA_6 13 4" xfId="2177"/>
    <cellStyle name="_UCCalzeimer_PE_MED_ORÇA_6 13 4 2" xfId="5091"/>
    <cellStyle name="_UCCalzeimer_PE_MED_ORÇA_6 13 4 3" xfId="10873"/>
    <cellStyle name="_UCCalzeimer_PE_MED_ORÇA_6 13 4 4" xfId="14125"/>
    <cellStyle name="_UCCalzeimer_PE_MED_ORÇA_6 13 4 5" xfId="17377"/>
    <cellStyle name="_UCCalzeimer_PE_MED_ORÇA_6 13 4 6" xfId="20628"/>
    <cellStyle name="_UCCalzeimer_PE_MED_ORÇA_6 13 4 7" xfId="23852"/>
    <cellStyle name="_UCCalzeimer_PE_MED_ORÇA_6 13 5" xfId="2178"/>
    <cellStyle name="_UCCalzeimer_PE_MED_ORÇA_6 13 5 2" xfId="5092"/>
    <cellStyle name="_UCCalzeimer_PE_MED_ORÇA_6 13 5 3" xfId="10874"/>
    <cellStyle name="_UCCalzeimer_PE_MED_ORÇA_6 13 5 4" xfId="14126"/>
    <cellStyle name="_UCCalzeimer_PE_MED_ORÇA_6 13 5 5" xfId="17378"/>
    <cellStyle name="_UCCalzeimer_PE_MED_ORÇA_6 13 5 6" xfId="20629"/>
    <cellStyle name="_UCCalzeimer_PE_MED_ORÇA_6 13 5 7" xfId="23853"/>
    <cellStyle name="_UCCalzeimer_PE_MED_ORÇA_6 13 6" xfId="2179"/>
    <cellStyle name="_UCCalzeimer_PE_MED_ORÇA_6 13 6 2" xfId="5093"/>
    <cellStyle name="_UCCalzeimer_PE_MED_ORÇA_6 13 6 3" xfId="10875"/>
    <cellStyle name="_UCCalzeimer_PE_MED_ORÇA_6 13 6 4" xfId="14127"/>
    <cellStyle name="_UCCalzeimer_PE_MED_ORÇA_6 13 6 5" xfId="17379"/>
    <cellStyle name="_UCCalzeimer_PE_MED_ORÇA_6 13 6 6" xfId="20630"/>
    <cellStyle name="_UCCalzeimer_PE_MED_ORÇA_6 13 6 7" xfId="23854"/>
    <cellStyle name="_UCCalzeimer_PE_MED_ORÇA_6 13 7" xfId="2180"/>
    <cellStyle name="_UCCalzeimer_PE_MED_ORÇA_6 13 7 2" xfId="5094"/>
    <cellStyle name="_UCCalzeimer_PE_MED_ORÇA_6 13 7 3" xfId="10876"/>
    <cellStyle name="_UCCalzeimer_PE_MED_ORÇA_6 13 7 4" xfId="14128"/>
    <cellStyle name="_UCCalzeimer_PE_MED_ORÇA_6 13 7 5" xfId="17380"/>
    <cellStyle name="_UCCalzeimer_PE_MED_ORÇA_6 13 7 6" xfId="20631"/>
    <cellStyle name="_UCCalzeimer_PE_MED_ORÇA_6 13 7 7" xfId="23855"/>
    <cellStyle name="_UCCalzeimer_PE_MED_ORÇA_6 13 8" xfId="2181"/>
    <cellStyle name="_UCCalzeimer_PE_MED_ORÇA_6 13 8 2" xfId="5095"/>
    <cellStyle name="_UCCalzeimer_PE_MED_ORÇA_6 13 8 3" xfId="10877"/>
    <cellStyle name="_UCCalzeimer_PE_MED_ORÇA_6 13 8 4" xfId="14129"/>
    <cellStyle name="_UCCalzeimer_PE_MED_ORÇA_6 13 8 5" xfId="17381"/>
    <cellStyle name="_UCCalzeimer_PE_MED_ORÇA_6 13 8 6" xfId="20632"/>
    <cellStyle name="_UCCalzeimer_PE_MED_ORÇA_6 13 8 7" xfId="23856"/>
    <cellStyle name="_UCCalzeimer_PE_MED_ORÇA_6 13 9" xfId="2182"/>
    <cellStyle name="_UCCalzeimer_PE_MED_ORÇA_6 13 9 2" xfId="5096"/>
    <cellStyle name="_UCCalzeimer_PE_MED_ORÇA_6 13 9 3" xfId="10878"/>
    <cellStyle name="_UCCalzeimer_PE_MED_ORÇA_6 13 9 4" xfId="14130"/>
    <cellStyle name="_UCCalzeimer_PE_MED_ORÇA_6 13 9 5" xfId="17382"/>
    <cellStyle name="_UCCalzeimer_PE_MED_ORÇA_6 13 9 6" xfId="20633"/>
    <cellStyle name="_UCCalzeimer_PE_MED_ORÇA_6 13 9 7" xfId="23857"/>
    <cellStyle name="_UCCalzeimer_PE_MED_ORÇA_6 13_16-09_PE_V2_ARQ_M-O_28-01-11" xfId="6379"/>
    <cellStyle name="_UCCalzeimer_PE_MED_ORÇA_6 13_ARTICULADO" xfId="6146"/>
    <cellStyle name="_UCCalzeimer_PE_MED_ORÇA_6 13_ARTICULADO 2" xfId="10879"/>
    <cellStyle name="_UCCalzeimer_PE_MED_ORÇA_6 13_ARTICULADO 3" xfId="14131"/>
    <cellStyle name="_UCCalzeimer_PE_MED_ORÇA_6 13_ARTICULADO 4" xfId="17383"/>
    <cellStyle name="_UCCalzeimer_PE_MED_ORÇA_6 13_ARTICULADO 5" xfId="20634"/>
    <cellStyle name="_UCCalzeimer_PE_MED_ORÇA_6 13_ARTICULADO 6" xfId="23858"/>
    <cellStyle name="_UCCalzeimer_PE_MED_ORÇA_6 14" xfId="187"/>
    <cellStyle name="_UCCalzeimer_PE_MED_ORÇA_6 14 2" xfId="3139"/>
    <cellStyle name="_UCCalzeimer_PE_MED_ORÇA_6 14 3" xfId="10880"/>
    <cellStyle name="_UCCalzeimer_PE_MED_ORÇA_6 14 4" xfId="14132"/>
    <cellStyle name="_UCCalzeimer_PE_MED_ORÇA_6 14 5" xfId="17384"/>
    <cellStyle name="_UCCalzeimer_PE_MED_ORÇA_6 14 6" xfId="20635"/>
    <cellStyle name="_UCCalzeimer_PE_MED_ORÇA_6 14 7" xfId="23859"/>
    <cellStyle name="_UCCalzeimer_PE_MED_ORÇA_6 14_16-09_PE_V2_ARQ_M-O_28-01-11" xfId="6380"/>
    <cellStyle name="_UCCalzeimer_PE_MED_ORÇA_6 14_ARTICULADO" xfId="6147"/>
    <cellStyle name="_UCCalzeimer_PE_MED_ORÇA_6 14_ARTICULADO 2" xfId="10881"/>
    <cellStyle name="_UCCalzeimer_PE_MED_ORÇA_6 14_ARTICULADO 3" xfId="14133"/>
    <cellStyle name="_UCCalzeimer_PE_MED_ORÇA_6 14_ARTICULADO 4" xfId="17385"/>
    <cellStyle name="_UCCalzeimer_PE_MED_ORÇA_6 14_ARTICULADO 5" xfId="20636"/>
    <cellStyle name="_UCCalzeimer_PE_MED_ORÇA_6 14_ARTICULADO 6" xfId="23860"/>
    <cellStyle name="_UCCalzeimer_PE_MED_ORÇA_6 15" xfId="188"/>
    <cellStyle name="_UCCalzeimer_PE_MED_ORÇA_6 15 2" xfId="3140"/>
    <cellStyle name="_UCCalzeimer_PE_MED_ORÇA_6 15 3" xfId="10882"/>
    <cellStyle name="_UCCalzeimer_PE_MED_ORÇA_6 15 4" xfId="14134"/>
    <cellStyle name="_UCCalzeimer_PE_MED_ORÇA_6 15 5" xfId="17386"/>
    <cellStyle name="_UCCalzeimer_PE_MED_ORÇA_6 15 6" xfId="20637"/>
    <cellStyle name="_UCCalzeimer_PE_MED_ORÇA_6 15 7" xfId="23861"/>
    <cellStyle name="_UCCalzeimer_PE_MED_ORÇA_6 15_16-09_PE_V2_ARQ_M-O_28-01-11" xfId="6381"/>
    <cellStyle name="_UCCalzeimer_PE_MED_ORÇA_6 15_ARTICULADO" xfId="6148"/>
    <cellStyle name="_UCCalzeimer_PE_MED_ORÇA_6 15_ARTICULADO 2" xfId="10883"/>
    <cellStyle name="_UCCalzeimer_PE_MED_ORÇA_6 15_ARTICULADO 3" xfId="14135"/>
    <cellStyle name="_UCCalzeimer_PE_MED_ORÇA_6 15_ARTICULADO 4" xfId="17387"/>
    <cellStyle name="_UCCalzeimer_PE_MED_ORÇA_6 15_ARTICULADO 5" xfId="20638"/>
    <cellStyle name="_UCCalzeimer_PE_MED_ORÇA_6 15_ARTICULADO 6" xfId="23862"/>
    <cellStyle name="_UCCalzeimer_PE_MED_ORÇA_6 16" xfId="189"/>
    <cellStyle name="_UCCalzeimer_PE_MED_ORÇA_6 16 2" xfId="3141"/>
    <cellStyle name="_UCCalzeimer_PE_MED_ORÇA_6 16 3" xfId="10884"/>
    <cellStyle name="_UCCalzeimer_PE_MED_ORÇA_6 16 4" xfId="14136"/>
    <cellStyle name="_UCCalzeimer_PE_MED_ORÇA_6 16 5" xfId="17388"/>
    <cellStyle name="_UCCalzeimer_PE_MED_ORÇA_6 16 6" xfId="20639"/>
    <cellStyle name="_UCCalzeimer_PE_MED_ORÇA_6 16 7" xfId="23863"/>
    <cellStyle name="_UCCalzeimer_PE_MED_ORÇA_6 16_ARTICULADO" xfId="6149"/>
    <cellStyle name="_UCCalzeimer_PE_MED_ORÇA_6 16_ARTICULADO 2" xfId="10885"/>
    <cellStyle name="_UCCalzeimer_PE_MED_ORÇA_6 16_ARTICULADO 3" xfId="14137"/>
    <cellStyle name="_UCCalzeimer_PE_MED_ORÇA_6 16_ARTICULADO 4" xfId="17389"/>
    <cellStyle name="_UCCalzeimer_PE_MED_ORÇA_6 16_ARTICULADO 5" xfId="20640"/>
    <cellStyle name="_UCCalzeimer_PE_MED_ORÇA_6 16_ARTICULADO 6" xfId="23864"/>
    <cellStyle name="_UCCalzeimer_PE_MED_ORÇA_6 17" xfId="190"/>
    <cellStyle name="_UCCalzeimer_PE_MED_ORÇA_6 17 2" xfId="3142"/>
    <cellStyle name="_UCCalzeimer_PE_MED_ORÇA_6 17 3" xfId="10886"/>
    <cellStyle name="_UCCalzeimer_PE_MED_ORÇA_6 17 4" xfId="14138"/>
    <cellStyle name="_UCCalzeimer_PE_MED_ORÇA_6 17 5" xfId="17390"/>
    <cellStyle name="_UCCalzeimer_PE_MED_ORÇA_6 17 6" xfId="20641"/>
    <cellStyle name="_UCCalzeimer_PE_MED_ORÇA_6 17 7" xfId="23865"/>
    <cellStyle name="_UCCalzeimer_PE_MED_ORÇA_6 17_ARTICULADO" xfId="6150"/>
    <cellStyle name="_UCCalzeimer_PE_MED_ORÇA_6 17_ARTICULADO 2" xfId="10887"/>
    <cellStyle name="_UCCalzeimer_PE_MED_ORÇA_6 17_ARTICULADO 3" xfId="14139"/>
    <cellStyle name="_UCCalzeimer_PE_MED_ORÇA_6 17_ARTICULADO 4" xfId="17391"/>
    <cellStyle name="_UCCalzeimer_PE_MED_ORÇA_6 17_ARTICULADO 5" xfId="20642"/>
    <cellStyle name="_UCCalzeimer_PE_MED_ORÇA_6 17_ARTICULADO 6" xfId="23866"/>
    <cellStyle name="_UCCalzeimer_PE_MED_ORÇA_6 18" xfId="191"/>
    <cellStyle name="_UCCalzeimer_PE_MED_ORÇA_6 18 2" xfId="3143"/>
    <cellStyle name="_UCCalzeimer_PE_MED_ORÇA_6 18 3" xfId="10888"/>
    <cellStyle name="_UCCalzeimer_PE_MED_ORÇA_6 18 4" xfId="14140"/>
    <cellStyle name="_UCCalzeimer_PE_MED_ORÇA_6 18 5" xfId="17392"/>
    <cellStyle name="_UCCalzeimer_PE_MED_ORÇA_6 18 6" xfId="20643"/>
    <cellStyle name="_UCCalzeimer_PE_MED_ORÇA_6 18 7" xfId="23867"/>
    <cellStyle name="_UCCalzeimer_PE_MED_ORÇA_6 18_ARTICULADO" xfId="6151"/>
    <cellStyle name="_UCCalzeimer_PE_MED_ORÇA_6 18_ARTICULADO 2" xfId="10889"/>
    <cellStyle name="_UCCalzeimer_PE_MED_ORÇA_6 18_ARTICULADO 3" xfId="14141"/>
    <cellStyle name="_UCCalzeimer_PE_MED_ORÇA_6 18_ARTICULADO 4" xfId="17393"/>
    <cellStyle name="_UCCalzeimer_PE_MED_ORÇA_6 18_ARTICULADO 5" xfId="20644"/>
    <cellStyle name="_UCCalzeimer_PE_MED_ORÇA_6 18_ARTICULADO 6" xfId="23868"/>
    <cellStyle name="_UCCalzeimer_PE_MED_ORÇA_6 19" xfId="192"/>
    <cellStyle name="_UCCalzeimer_PE_MED_ORÇA_6 19 2" xfId="3144"/>
    <cellStyle name="_UCCalzeimer_PE_MED_ORÇA_6 19 3" xfId="10890"/>
    <cellStyle name="_UCCalzeimer_PE_MED_ORÇA_6 19 4" xfId="14142"/>
    <cellStyle name="_UCCalzeimer_PE_MED_ORÇA_6 19 5" xfId="17394"/>
    <cellStyle name="_UCCalzeimer_PE_MED_ORÇA_6 19 6" xfId="20645"/>
    <cellStyle name="_UCCalzeimer_PE_MED_ORÇA_6 19 7" xfId="23869"/>
    <cellStyle name="_UCCalzeimer_PE_MED_ORÇA_6 19_ARTICULADO" xfId="6152"/>
    <cellStyle name="_UCCalzeimer_PE_MED_ORÇA_6 19_ARTICULADO 2" xfId="10891"/>
    <cellStyle name="_UCCalzeimer_PE_MED_ORÇA_6 19_ARTICULADO 3" xfId="14143"/>
    <cellStyle name="_UCCalzeimer_PE_MED_ORÇA_6 19_ARTICULADO 4" xfId="17395"/>
    <cellStyle name="_UCCalzeimer_PE_MED_ORÇA_6 19_ARTICULADO 5" xfId="20646"/>
    <cellStyle name="_UCCalzeimer_PE_MED_ORÇA_6 19_ARTICULADO 6" xfId="23870"/>
    <cellStyle name="_UCCalzeimer_PE_MED_ORÇA_6 2" xfId="193"/>
    <cellStyle name="_UCCalzeimer_PE_MED_ORÇA_6 2 10" xfId="2183"/>
    <cellStyle name="_UCCalzeimer_PE_MED_ORÇA_6 2 10 2" xfId="5097"/>
    <cellStyle name="_UCCalzeimer_PE_MED_ORÇA_6 2 10 3" xfId="10893"/>
    <cellStyle name="_UCCalzeimer_PE_MED_ORÇA_6 2 10 4" xfId="14145"/>
    <cellStyle name="_UCCalzeimer_PE_MED_ORÇA_6 2 10 5" xfId="17397"/>
    <cellStyle name="_UCCalzeimer_PE_MED_ORÇA_6 2 10 6" xfId="20648"/>
    <cellStyle name="_UCCalzeimer_PE_MED_ORÇA_6 2 10 7" xfId="23872"/>
    <cellStyle name="_UCCalzeimer_PE_MED_ORÇA_6 2 11" xfId="2184"/>
    <cellStyle name="_UCCalzeimer_PE_MED_ORÇA_6 2 11 2" xfId="5098"/>
    <cellStyle name="_UCCalzeimer_PE_MED_ORÇA_6 2 11 3" xfId="10894"/>
    <cellStyle name="_UCCalzeimer_PE_MED_ORÇA_6 2 11 4" xfId="14146"/>
    <cellStyle name="_UCCalzeimer_PE_MED_ORÇA_6 2 11 5" xfId="17398"/>
    <cellStyle name="_UCCalzeimer_PE_MED_ORÇA_6 2 11 6" xfId="20649"/>
    <cellStyle name="_UCCalzeimer_PE_MED_ORÇA_6 2 11 7" xfId="23873"/>
    <cellStyle name="_UCCalzeimer_PE_MED_ORÇA_6 2 12" xfId="2185"/>
    <cellStyle name="_UCCalzeimer_PE_MED_ORÇA_6 2 12 2" xfId="5099"/>
    <cellStyle name="_UCCalzeimer_PE_MED_ORÇA_6 2 12 3" xfId="10895"/>
    <cellStyle name="_UCCalzeimer_PE_MED_ORÇA_6 2 12 4" xfId="14147"/>
    <cellStyle name="_UCCalzeimer_PE_MED_ORÇA_6 2 12 5" xfId="17399"/>
    <cellStyle name="_UCCalzeimer_PE_MED_ORÇA_6 2 12 6" xfId="20650"/>
    <cellStyle name="_UCCalzeimer_PE_MED_ORÇA_6 2 12 7" xfId="23874"/>
    <cellStyle name="_UCCalzeimer_PE_MED_ORÇA_6 2 13" xfId="2186"/>
    <cellStyle name="_UCCalzeimer_PE_MED_ORÇA_6 2 13 2" xfId="5100"/>
    <cellStyle name="_UCCalzeimer_PE_MED_ORÇA_6 2 13 3" xfId="10896"/>
    <cellStyle name="_UCCalzeimer_PE_MED_ORÇA_6 2 13 4" xfId="14148"/>
    <cellStyle name="_UCCalzeimer_PE_MED_ORÇA_6 2 13 5" xfId="17400"/>
    <cellStyle name="_UCCalzeimer_PE_MED_ORÇA_6 2 13 6" xfId="20651"/>
    <cellStyle name="_UCCalzeimer_PE_MED_ORÇA_6 2 13 7" xfId="23875"/>
    <cellStyle name="_UCCalzeimer_PE_MED_ORÇA_6 2 14" xfId="2187"/>
    <cellStyle name="_UCCalzeimer_PE_MED_ORÇA_6 2 14 2" xfId="5101"/>
    <cellStyle name="_UCCalzeimer_PE_MED_ORÇA_6 2 14 3" xfId="10897"/>
    <cellStyle name="_UCCalzeimer_PE_MED_ORÇA_6 2 14 4" xfId="14149"/>
    <cellStyle name="_UCCalzeimer_PE_MED_ORÇA_6 2 14 5" xfId="17401"/>
    <cellStyle name="_UCCalzeimer_PE_MED_ORÇA_6 2 14 6" xfId="20652"/>
    <cellStyle name="_UCCalzeimer_PE_MED_ORÇA_6 2 14 7" xfId="23876"/>
    <cellStyle name="_UCCalzeimer_PE_MED_ORÇA_6 2 15" xfId="2188"/>
    <cellStyle name="_UCCalzeimer_PE_MED_ORÇA_6 2 15 2" xfId="5102"/>
    <cellStyle name="_UCCalzeimer_PE_MED_ORÇA_6 2 15 3" xfId="10898"/>
    <cellStyle name="_UCCalzeimer_PE_MED_ORÇA_6 2 15 4" xfId="14150"/>
    <cellStyle name="_UCCalzeimer_PE_MED_ORÇA_6 2 15 5" xfId="17402"/>
    <cellStyle name="_UCCalzeimer_PE_MED_ORÇA_6 2 15 6" xfId="20653"/>
    <cellStyle name="_UCCalzeimer_PE_MED_ORÇA_6 2 15 7" xfId="23877"/>
    <cellStyle name="_UCCalzeimer_PE_MED_ORÇA_6 2 16" xfId="3145"/>
    <cellStyle name="_UCCalzeimer_PE_MED_ORÇA_6 2 17" xfId="10892"/>
    <cellStyle name="_UCCalzeimer_PE_MED_ORÇA_6 2 18" xfId="14144"/>
    <cellStyle name="_UCCalzeimer_PE_MED_ORÇA_6 2 19" xfId="17396"/>
    <cellStyle name="_UCCalzeimer_PE_MED_ORÇA_6 2 2" xfId="2189"/>
    <cellStyle name="_UCCalzeimer_PE_MED_ORÇA_6 2 2 2" xfId="5103"/>
    <cellStyle name="_UCCalzeimer_PE_MED_ORÇA_6 2 2 3" xfId="10899"/>
    <cellStyle name="_UCCalzeimer_PE_MED_ORÇA_6 2 2 4" xfId="14151"/>
    <cellStyle name="_UCCalzeimer_PE_MED_ORÇA_6 2 2 5" xfId="17403"/>
    <cellStyle name="_UCCalzeimer_PE_MED_ORÇA_6 2 2 6" xfId="20654"/>
    <cellStyle name="_UCCalzeimer_PE_MED_ORÇA_6 2 2 7" xfId="23878"/>
    <cellStyle name="_UCCalzeimer_PE_MED_ORÇA_6 2 2_16-09_PE_V2_ARQ_M-O_28-01-11" xfId="6382"/>
    <cellStyle name="_UCCalzeimer_PE_MED_ORÇA_6 2 20" xfId="20647"/>
    <cellStyle name="_UCCalzeimer_PE_MED_ORÇA_6 2 21" xfId="23871"/>
    <cellStyle name="_UCCalzeimer_PE_MED_ORÇA_6 2 3" xfId="2190"/>
    <cellStyle name="_UCCalzeimer_PE_MED_ORÇA_6 2 3 2" xfId="5104"/>
    <cellStyle name="_UCCalzeimer_PE_MED_ORÇA_6 2 3 3" xfId="10900"/>
    <cellStyle name="_UCCalzeimer_PE_MED_ORÇA_6 2 3 4" xfId="14152"/>
    <cellStyle name="_UCCalzeimer_PE_MED_ORÇA_6 2 3 5" xfId="17404"/>
    <cellStyle name="_UCCalzeimer_PE_MED_ORÇA_6 2 3 6" xfId="20655"/>
    <cellStyle name="_UCCalzeimer_PE_MED_ORÇA_6 2 3 7" xfId="23879"/>
    <cellStyle name="_UCCalzeimer_PE_MED_ORÇA_6 2 3_16-09_PE_V2_ARQ_M-O_28-01-11" xfId="6383"/>
    <cellStyle name="_UCCalzeimer_PE_MED_ORÇA_6 2 4" xfId="2191"/>
    <cellStyle name="_UCCalzeimer_PE_MED_ORÇA_6 2 4 2" xfId="5105"/>
    <cellStyle name="_UCCalzeimer_PE_MED_ORÇA_6 2 4 3" xfId="10901"/>
    <cellStyle name="_UCCalzeimer_PE_MED_ORÇA_6 2 4 4" xfId="14153"/>
    <cellStyle name="_UCCalzeimer_PE_MED_ORÇA_6 2 4 5" xfId="17405"/>
    <cellStyle name="_UCCalzeimer_PE_MED_ORÇA_6 2 4 6" xfId="20656"/>
    <cellStyle name="_UCCalzeimer_PE_MED_ORÇA_6 2 4 7" xfId="23880"/>
    <cellStyle name="_UCCalzeimer_PE_MED_ORÇA_6 2 4_16-09_PE_V2_ARQ_M-O_28-01-11" xfId="6384"/>
    <cellStyle name="_UCCalzeimer_PE_MED_ORÇA_6 2 5" xfId="2192"/>
    <cellStyle name="_UCCalzeimer_PE_MED_ORÇA_6 2 5 2" xfId="5106"/>
    <cellStyle name="_UCCalzeimer_PE_MED_ORÇA_6 2 5 3" xfId="10902"/>
    <cellStyle name="_UCCalzeimer_PE_MED_ORÇA_6 2 5 4" xfId="14154"/>
    <cellStyle name="_UCCalzeimer_PE_MED_ORÇA_6 2 5 5" xfId="17406"/>
    <cellStyle name="_UCCalzeimer_PE_MED_ORÇA_6 2 5 6" xfId="20657"/>
    <cellStyle name="_UCCalzeimer_PE_MED_ORÇA_6 2 5 7" xfId="23881"/>
    <cellStyle name="_UCCalzeimer_PE_MED_ORÇA_6 2 5_16-09_PE_V2_ARQ_M-O_28-01-11" xfId="6385"/>
    <cellStyle name="_UCCalzeimer_PE_MED_ORÇA_6 2 6" xfId="2193"/>
    <cellStyle name="_UCCalzeimer_PE_MED_ORÇA_6 2 6 2" xfId="5107"/>
    <cellStyle name="_UCCalzeimer_PE_MED_ORÇA_6 2 6 3" xfId="10903"/>
    <cellStyle name="_UCCalzeimer_PE_MED_ORÇA_6 2 6 4" xfId="14155"/>
    <cellStyle name="_UCCalzeimer_PE_MED_ORÇA_6 2 6 5" xfId="17407"/>
    <cellStyle name="_UCCalzeimer_PE_MED_ORÇA_6 2 6 6" xfId="20658"/>
    <cellStyle name="_UCCalzeimer_PE_MED_ORÇA_6 2 6 7" xfId="23882"/>
    <cellStyle name="_UCCalzeimer_PE_MED_ORÇA_6 2 6_16-09_PE_V2_ARQ_M-O_28-01-11" xfId="6386"/>
    <cellStyle name="_UCCalzeimer_PE_MED_ORÇA_6 2 7" xfId="2194"/>
    <cellStyle name="_UCCalzeimer_PE_MED_ORÇA_6 2 7 2" xfId="5108"/>
    <cellStyle name="_UCCalzeimer_PE_MED_ORÇA_6 2 7 3" xfId="10904"/>
    <cellStyle name="_UCCalzeimer_PE_MED_ORÇA_6 2 7 4" xfId="14156"/>
    <cellStyle name="_UCCalzeimer_PE_MED_ORÇA_6 2 7 5" xfId="17408"/>
    <cellStyle name="_UCCalzeimer_PE_MED_ORÇA_6 2 7 6" xfId="20659"/>
    <cellStyle name="_UCCalzeimer_PE_MED_ORÇA_6 2 7 7" xfId="23883"/>
    <cellStyle name="_UCCalzeimer_PE_MED_ORÇA_6 2 7_16-09_PE_V2_ARQ_M-O_28-01-11" xfId="6387"/>
    <cellStyle name="_UCCalzeimer_PE_MED_ORÇA_6 2 8" xfId="2195"/>
    <cellStyle name="_UCCalzeimer_PE_MED_ORÇA_6 2 8 2" xfId="5109"/>
    <cellStyle name="_UCCalzeimer_PE_MED_ORÇA_6 2 8 3" xfId="10905"/>
    <cellStyle name="_UCCalzeimer_PE_MED_ORÇA_6 2 8 4" xfId="14157"/>
    <cellStyle name="_UCCalzeimer_PE_MED_ORÇA_6 2 8 5" xfId="17409"/>
    <cellStyle name="_UCCalzeimer_PE_MED_ORÇA_6 2 8 6" xfId="20660"/>
    <cellStyle name="_UCCalzeimer_PE_MED_ORÇA_6 2 8 7" xfId="23884"/>
    <cellStyle name="_UCCalzeimer_PE_MED_ORÇA_6 2 9" xfId="2196"/>
    <cellStyle name="_UCCalzeimer_PE_MED_ORÇA_6 2 9 2" xfId="5110"/>
    <cellStyle name="_UCCalzeimer_PE_MED_ORÇA_6 2 9 3" xfId="10906"/>
    <cellStyle name="_UCCalzeimer_PE_MED_ORÇA_6 2 9 4" xfId="14158"/>
    <cellStyle name="_UCCalzeimer_PE_MED_ORÇA_6 2 9 5" xfId="17410"/>
    <cellStyle name="_UCCalzeimer_PE_MED_ORÇA_6 2 9 6" xfId="20661"/>
    <cellStyle name="_UCCalzeimer_PE_MED_ORÇA_6 2 9 7" xfId="23885"/>
    <cellStyle name="_UCCalzeimer_PE_MED_ORÇA_6 2_16-09_PE_V2_ARQ_M-O_28-01-11" xfId="6388"/>
    <cellStyle name="_UCCalzeimer_PE_MED_ORÇA_6 2_ARTICULADO" xfId="6153"/>
    <cellStyle name="_UCCalzeimer_PE_MED_ORÇA_6 2_ARTICULADO 2" xfId="10907"/>
    <cellStyle name="_UCCalzeimer_PE_MED_ORÇA_6 2_ARTICULADO 3" xfId="14159"/>
    <cellStyle name="_UCCalzeimer_PE_MED_ORÇA_6 2_ARTICULADO 4" xfId="17411"/>
    <cellStyle name="_UCCalzeimer_PE_MED_ORÇA_6 2_ARTICULADO 5" xfId="20662"/>
    <cellStyle name="_UCCalzeimer_PE_MED_ORÇA_6 2_ARTICULADO 6" xfId="23886"/>
    <cellStyle name="_UCCalzeimer_PE_MED_ORÇA_6 20" xfId="194"/>
    <cellStyle name="_UCCalzeimer_PE_MED_ORÇA_6 20 2" xfId="3146"/>
    <cellStyle name="_UCCalzeimer_PE_MED_ORÇA_6 20 3" xfId="10908"/>
    <cellStyle name="_UCCalzeimer_PE_MED_ORÇA_6 20 4" xfId="14160"/>
    <cellStyle name="_UCCalzeimer_PE_MED_ORÇA_6 20 5" xfId="17412"/>
    <cellStyle name="_UCCalzeimer_PE_MED_ORÇA_6 20 6" xfId="20663"/>
    <cellStyle name="_UCCalzeimer_PE_MED_ORÇA_6 20 7" xfId="23887"/>
    <cellStyle name="_UCCalzeimer_PE_MED_ORÇA_6 20_ARTICULADO" xfId="6154"/>
    <cellStyle name="_UCCalzeimer_PE_MED_ORÇA_6 20_ARTICULADO 2" xfId="10909"/>
    <cellStyle name="_UCCalzeimer_PE_MED_ORÇA_6 20_ARTICULADO 3" xfId="14161"/>
    <cellStyle name="_UCCalzeimer_PE_MED_ORÇA_6 20_ARTICULADO 4" xfId="17413"/>
    <cellStyle name="_UCCalzeimer_PE_MED_ORÇA_6 20_ARTICULADO 5" xfId="20664"/>
    <cellStyle name="_UCCalzeimer_PE_MED_ORÇA_6 20_ARTICULADO 6" xfId="23888"/>
    <cellStyle name="_UCCalzeimer_PE_MED_ORÇA_6 21" xfId="195"/>
    <cellStyle name="_UCCalzeimer_PE_MED_ORÇA_6 21 2" xfId="3147"/>
    <cellStyle name="_UCCalzeimer_PE_MED_ORÇA_6 21 3" xfId="10910"/>
    <cellStyle name="_UCCalzeimer_PE_MED_ORÇA_6 21 4" xfId="14162"/>
    <cellStyle name="_UCCalzeimer_PE_MED_ORÇA_6 21 5" xfId="17414"/>
    <cellStyle name="_UCCalzeimer_PE_MED_ORÇA_6 21 6" xfId="20665"/>
    <cellStyle name="_UCCalzeimer_PE_MED_ORÇA_6 21 7" xfId="23889"/>
    <cellStyle name="_UCCalzeimer_PE_MED_ORÇA_6 21_ARTICULADO" xfId="6155"/>
    <cellStyle name="_UCCalzeimer_PE_MED_ORÇA_6 21_ARTICULADO 2" xfId="10911"/>
    <cellStyle name="_UCCalzeimer_PE_MED_ORÇA_6 21_ARTICULADO 3" xfId="14163"/>
    <cellStyle name="_UCCalzeimer_PE_MED_ORÇA_6 21_ARTICULADO 4" xfId="17415"/>
    <cellStyle name="_UCCalzeimer_PE_MED_ORÇA_6 21_ARTICULADO 5" xfId="20666"/>
    <cellStyle name="_UCCalzeimer_PE_MED_ORÇA_6 21_ARTICULADO 6" xfId="23890"/>
    <cellStyle name="_UCCalzeimer_PE_MED_ORÇA_6 22" xfId="196"/>
    <cellStyle name="_UCCalzeimer_PE_MED_ORÇA_6 22 2" xfId="3148"/>
    <cellStyle name="_UCCalzeimer_PE_MED_ORÇA_6 22 3" xfId="10912"/>
    <cellStyle name="_UCCalzeimer_PE_MED_ORÇA_6 22 4" xfId="14164"/>
    <cellStyle name="_UCCalzeimer_PE_MED_ORÇA_6 22 5" xfId="17416"/>
    <cellStyle name="_UCCalzeimer_PE_MED_ORÇA_6 22 6" xfId="20667"/>
    <cellStyle name="_UCCalzeimer_PE_MED_ORÇA_6 22 7" xfId="23891"/>
    <cellStyle name="_UCCalzeimer_PE_MED_ORÇA_6 22_ARTICULADO" xfId="6156"/>
    <cellStyle name="_UCCalzeimer_PE_MED_ORÇA_6 22_ARTICULADO 2" xfId="10913"/>
    <cellStyle name="_UCCalzeimer_PE_MED_ORÇA_6 22_ARTICULADO 3" xfId="14165"/>
    <cellStyle name="_UCCalzeimer_PE_MED_ORÇA_6 22_ARTICULADO 4" xfId="17417"/>
    <cellStyle name="_UCCalzeimer_PE_MED_ORÇA_6 22_ARTICULADO 5" xfId="20668"/>
    <cellStyle name="_UCCalzeimer_PE_MED_ORÇA_6 22_ARTICULADO 6" xfId="23892"/>
    <cellStyle name="_UCCalzeimer_PE_MED_ORÇA_6 23" xfId="197"/>
    <cellStyle name="_UCCalzeimer_PE_MED_ORÇA_6 23 2" xfId="3149"/>
    <cellStyle name="_UCCalzeimer_PE_MED_ORÇA_6 23 3" xfId="10914"/>
    <cellStyle name="_UCCalzeimer_PE_MED_ORÇA_6 23 4" xfId="14166"/>
    <cellStyle name="_UCCalzeimer_PE_MED_ORÇA_6 23 5" xfId="17418"/>
    <cellStyle name="_UCCalzeimer_PE_MED_ORÇA_6 23 6" xfId="20669"/>
    <cellStyle name="_UCCalzeimer_PE_MED_ORÇA_6 23 7" xfId="23893"/>
    <cellStyle name="_UCCalzeimer_PE_MED_ORÇA_6 23_ARTICULADO" xfId="6157"/>
    <cellStyle name="_UCCalzeimer_PE_MED_ORÇA_6 23_ARTICULADO 2" xfId="10915"/>
    <cellStyle name="_UCCalzeimer_PE_MED_ORÇA_6 23_ARTICULADO 3" xfId="14167"/>
    <cellStyle name="_UCCalzeimer_PE_MED_ORÇA_6 23_ARTICULADO 4" xfId="17419"/>
    <cellStyle name="_UCCalzeimer_PE_MED_ORÇA_6 23_ARTICULADO 5" xfId="20670"/>
    <cellStyle name="_UCCalzeimer_PE_MED_ORÇA_6 23_ARTICULADO 6" xfId="23894"/>
    <cellStyle name="_UCCalzeimer_PE_MED_ORÇA_6 24" xfId="198"/>
    <cellStyle name="_UCCalzeimer_PE_MED_ORÇA_6 24 2" xfId="3150"/>
    <cellStyle name="_UCCalzeimer_PE_MED_ORÇA_6 24 3" xfId="10916"/>
    <cellStyle name="_UCCalzeimer_PE_MED_ORÇA_6 24 4" xfId="14168"/>
    <cellStyle name="_UCCalzeimer_PE_MED_ORÇA_6 24 5" xfId="17420"/>
    <cellStyle name="_UCCalzeimer_PE_MED_ORÇA_6 24 6" xfId="20671"/>
    <cellStyle name="_UCCalzeimer_PE_MED_ORÇA_6 24 7" xfId="23895"/>
    <cellStyle name="_UCCalzeimer_PE_MED_ORÇA_6 24_ARTICULADO" xfId="6158"/>
    <cellStyle name="_UCCalzeimer_PE_MED_ORÇA_6 24_ARTICULADO 2" xfId="10917"/>
    <cellStyle name="_UCCalzeimer_PE_MED_ORÇA_6 24_ARTICULADO 3" xfId="14169"/>
    <cellStyle name="_UCCalzeimer_PE_MED_ORÇA_6 24_ARTICULADO 4" xfId="17421"/>
    <cellStyle name="_UCCalzeimer_PE_MED_ORÇA_6 24_ARTICULADO 5" xfId="20672"/>
    <cellStyle name="_UCCalzeimer_PE_MED_ORÇA_6 24_ARTICULADO 6" xfId="23896"/>
    <cellStyle name="_UCCalzeimer_PE_MED_ORÇA_6 25" xfId="199"/>
    <cellStyle name="_UCCalzeimer_PE_MED_ORÇA_6 25 2" xfId="3151"/>
    <cellStyle name="_UCCalzeimer_PE_MED_ORÇA_6 25 3" xfId="10918"/>
    <cellStyle name="_UCCalzeimer_PE_MED_ORÇA_6 25 4" xfId="14170"/>
    <cellStyle name="_UCCalzeimer_PE_MED_ORÇA_6 25 5" xfId="17422"/>
    <cellStyle name="_UCCalzeimer_PE_MED_ORÇA_6 25 6" xfId="20673"/>
    <cellStyle name="_UCCalzeimer_PE_MED_ORÇA_6 25 7" xfId="23897"/>
    <cellStyle name="_UCCalzeimer_PE_MED_ORÇA_6 25_ARTICULADO" xfId="6159"/>
    <cellStyle name="_UCCalzeimer_PE_MED_ORÇA_6 25_ARTICULADO 2" xfId="10919"/>
    <cellStyle name="_UCCalzeimer_PE_MED_ORÇA_6 25_ARTICULADO 3" xfId="14171"/>
    <cellStyle name="_UCCalzeimer_PE_MED_ORÇA_6 25_ARTICULADO 4" xfId="17423"/>
    <cellStyle name="_UCCalzeimer_PE_MED_ORÇA_6 25_ARTICULADO 5" xfId="20674"/>
    <cellStyle name="_UCCalzeimer_PE_MED_ORÇA_6 25_ARTICULADO 6" xfId="23898"/>
    <cellStyle name="_UCCalzeimer_PE_MED_ORÇA_6 26" xfId="200"/>
    <cellStyle name="_UCCalzeimer_PE_MED_ORÇA_6 26 2" xfId="3152"/>
    <cellStyle name="_UCCalzeimer_PE_MED_ORÇA_6 26 3" xfId="10920"/>
    <cellStyle name="_UCCalzeimer_PE_MED_ORÇA_6 26 4" xfId="14172"/>
    <cellStyle name="_UCCalzeimer_PE_MED_ORÇA_6 26 5" xfId="17424"/>
    <cellStyle name="_UCCalzeimer_PE_MED_ORÇA_6 26 6" xfId="20675"/>
    <cellStyle name="_UCCalzeimer_PE_MED_ORÇA_6 26 7" xfId="23899"/>
    <cellStyle name="_UCCalzeimer_PE_MED_ORÇA_6 26_ARTICULADO" xfId="6160"/>
    <cellStyle name="_UCCalzeimer_PE_MED_ORÇA_6 26_ARTICULADO 2" xfId="10921"/>
    <cellStyle name="_UCCalzeimer_PE_MED_ORÇA_6 26_ARTICULADO 3" xfId="14173"/>
    <cellStyle name="_UCCalzeimer_PE_MED_ORÇA_6 26_ARTICULADO 4" xfId="17425"/>
    <cellStyle name="_UCCalzeimer_PE_MED_ORÇA_6 26_ARTICULADO 5" xfId="20676"/>
    <cellStyle name="_UCCalzeimer_PE_MED_ORÇA_6 26_ARTICULADO 6" xfId="23900"/>
    <cellStyle name="_UCCalzeimer_PE_MED_ORÇA_6 27" xfId="201"/>
    <cellStyle name="_UCCalzeimer_PE_MED_ORÇA_6 27 2" xfId="3153"/>
    <cellStyle name="_UCCalzeimer_PE_MED_ORÇA_6 27 3" xfId="10922"/>
    <cellStyle name="_UCCalzeimer_PE_MED_ORÇA_6 27 4" xfId="14174"/>
    <cellStyle name="_UCCalzeimer_PE_MED_ORÇA_6 27 5" xfId="17426"/>
    <cellStyle name="_UCCalzeimer_PE_MED_ORÇA_6 27 6" xfId="20677"/>
    <cellStyle name="_UCCalzeimer_PE_MED_ORÇA_6 27 7" xfId="23901"/>
    <cellStyle name="_UCCalzeimer_PE_MED_ORÇA_6 27_ARTICULADO" xfId="6161"/>
    <cellStyle name="_UCCalzeimer_PE_MED_ORÇA_6 27_ARTICULADO 2" xfId="10923"/>
    <cellStyle name="_UCCalzeimer_PE_MED_ORÇA_6 27_ARTICULADO 3" xfId="14175"/>
    <cellStyle name="_UCCalzeimer_PE_MED_ORÇA_6 27_ARTICULADO 4" xfId="17427"/>
    <cellStyle name="_UCCalzeimer_PE_MED_ORÇA_6 27_ARTICULADO 5" xfId="20678"/>
    <cellStyle name="_UCCalzeimer_PE_MED_ORÇA_6 27_ARTICULADO 6" xfId="23902"/>
    <cellStyle name="_UCCalzeimer_PE_MED_ORÇA_6 28" xfId="202"/>
    <cellStyle name="_UCCalzeimer_PE_MED_ORÇA_6 28 2" xfId="3154"/>
    <cellStyle name="_UCCalzeimer_PE_MED_ORÇA_6 28 3" xfId="10924"/>
    <cellStyle name="_UCCalzeimer_PE_MED_ORÇA_6 28 4" xfId="14176"/>
    <cellStyle name="_UCCalzeimer_PE_MED_ORÇA_6 28 5" xfId="17428"/>
    <cellStyle name="_UCCalzeimer_PE_MED_ORÇA_6 28 6" xfId="20679"/>
    <cellStyle name="_UCCalzeimer_PE_MED_ORÇA_6 28 7" xfId="23903"/>
    <cellStyle name="_UCCalzeimer_PE_MED_ORÇA_6 28_ARTICULADO" xfId="6162"/>
    <cellStyle name="_UCCalzeimer_PE_MED_ORÇA_6 28_ARTICULADO 2" xfId="10925"/>
    <cellStyle name="_UCCalzeimer_PE_MED_ORÇA_6 28_ARTICULADO 3" xfId="14177"/>
    <cellStyle name="_UCCalzeimer_PE_MED_ORÇA_6 28_ARTICULADO 4" xfId="17429"/>
    <cellStyle name="_UCCalzeimer_PE_MED_ORÇA_6 28_ARTICULADO 5" xfId="20680"/>
    <cellStyle name="_UCCalzeimer_PE_MED_ORÇA_6 28_ARTICULADO 6" xfId="23904"/>
    <cellStyle name="_UCCalzeimer_PE_MED_ORÇA_6 29" xfId="203"/>
    <cellStyle name="_UCCalzeimer_PE_MED_ORÇA_6 29 2" xfId="3155"/>
    <cellStyle name="_UCCalzeimer_PE_MED_ORÇA_6 29 3" xfId="10926"/>
    <cellStyle name="_UCCalzeimer_PE_MED_ORÇA_6 29 4" xfId="14178"/>
    <cellStyle name="_UCCalzeimer_PE_MED_ORÇA_6 29 5" xfId="17430"/>
    <cellStyle name="_UCCalzeimer_PE_MED_ORÇA_6 29 6" xfId="20681"/>
    <cellStyle name="_UCCalzeimer_PE_MED_ORÇA_6 29 7" xfId="23905"/>
    <cellStyle name="_UCCalzeimer_PE_MED_ORÇA_6 29_ARTICULADO" xfId="6163"/>
    <cellStyle name="_UCCalzeimer_PE_MED_ORÇA_6 29_ARTICULADO 2" xfId="10927"/>
    <cellStyle name="_UCCalzeimer_PE_MED_ORÇA_6 29_ARTICULADO 3" xfId="14179"/>
    <cellStyle name="_UCCalzeimer_PE_MED_ORÇA_6 29_ARTICULADO 4" xfId="17431"/>
    <cellStyle name="_UCCalzeimer_PE_MED_ORÇA_6 29_ARTICULADO 5" xfId="20682"/>
    <cellStyle name="_UCCalzeimer_PE_MED_ORÇA_6 29_ARTICULADO 6" xfId="23906"/>
    <cellStyle name="_UCCalzeimer_PE_MED_ORÇA_6 3" xfId="204"/>
    <cellStyle name="_UCCalzeimer_PE_MED_ORÇA_6 3 10" xfId="2197"/>
    <cellStyle name="_UCCalzeimer_PE_MED_ORÇA_6 3 10 2" xfId="5111"/>
    <cellStyle name="_UCCalzeimer_PE_MED_ORÇA_6 3 10 3" xfId="10929"/>
    <cellStyle name="_UCCalzeimer_PE_MED_ORÇA_6 3 10 4" xfId="14181"/>
    <cellStyle name="_UCCalzeimer_PE_MED_ORÇA_6 3 10 5" xfId="17433"/>
    <cellStyle name="_UCCalzeimer_PE_MED_ORÇA_6 3 10 6" xfId="20684"/>
    <cellStyle name="_UCCalzeimer_PE_MED_ORÇA_6 3 10 7" xfId="23908"/>
    <cellStyle name="_UCCalzeimer_PE_MED_ORÇA_6 3 11" xfId="2198"/>
    <cellStyle name="_UCCalzeimer_PE_MED_ORÇA_6 3 11 2" xfId="5112"/>
    <cellStyle name="_UCCalzeimer_PE_MED_ORÇA_6 3 11 3" xfId="10930"/>
    <cellStyle name="_UCCalzeimer_PE_MED_ORÇA_6 3 11 4" xfId="14182"/>
    <cellStyle name="_UCCalzeimer_PE_MED_ORÇA_6 3 11 5" xfId="17434"/>
    <cellStyle name="_UCCalzeimer_PE_MED_ORÇA_6 3 11 6" xfId="20685"/>
    <cellStyle name="_UCCalzeimer_PE_MED_ORÇA_6 3 11 7" xfId="23909"/>
    <cellStyle name="_UCCalzeimer_PE_MED_ORÇA_6 3 12" xfId="2199"/>
    <cellStyle name="_UCCalzeimer_PE_MED_ORÇA_6 3 12 2" xfId="5113"/>
    <cellStyle name="_UCCalzeimer_PE_MED_ORÇA_6 3 12 3" xfId="10931"/>
    <cellStyle name="_UCCalzeimer_PE_MED_ORÇA_6 3 12 4" xfId="14183"/>
    <cellStyle name="_UCCalzeimer_PE_MED_ORÇA_6 3 12 5" xfId="17435"/>
    <cellStyle name="_UCCalzeimer_PE_MED_ORÇA_6 3 12 6" xfId="20686"/>
    <cellStyle name="_UCCalzeimer_PE_MED_ORÇA_6 3 12 7" xfId="23910"/>
    <cellStyle name="_UCCalzeimer_PE_MED_ORÇA_6 3 13" xfId="2200"/>
    <cellStyle name="_UCCalzeimer_PE_MED_ORÇA_6 3 13 2" xfId="5114"/>
    <cellStyle name="_UCCalzeimer_PE_MED_ORÇA_6 3 13 3" xfId="10932"/>
    <cellStyle name="_UCCalzeimer_PE_MED_ORÇA_6 3 13 4" xfId="14184"/>
    <cellStyle name="_UCCalzeimer_PE_MED_ORÇA_6 3 13 5" xfId="17436"/>
    <cellStyle name="_UCCalzeimer_PE_MED_ORÇA_6 3 13 6" xfId="20687"/>
    <cellStyle name="_UCCalzeimer_PE_MED_ORÇA_6 3 13 7" xfId="23911"/>
    <cellStyle name="_UCCalzeimer_PE_MED_ORÇA_6 3 14" xfId="2201"/>
    <cellStyle name="_UCCalzeimer_PE_MED_ORÇA_6 3 14 2" xfId="5115"/>
    <cellStyle name="_UCCalzeimer_PE_MED_ORÇA_6 3 14 3" xfId="10933"/>
    <cellStyle name="_UCCalzeimer_PE_MED_ORÇA_6 3 14 4" xfId="14185"/>
    <cellStyle name="_UCCalzeimer_PE_MED_ORÇA_6 3 14 5" xfId="17437"/>
    <cellStyle name="_UCCalzeimer_PE_MED_ORÇA_6 3 14 6" xfId="20688"/>
    <cellStyle name="_UCCalzeimer_PE_MED_ORÇA_6 3 14 7" xfId="23912"/>
    <cellStyle name="_UCCalzeimer_PE_MED_ORÇA_6 3 15" xfId="2202"/>
    <cellStyle name="_UCCalzeimer_PE_MED_ORÇA_6 3 15 2" xfId="5116"/>
    <cellStyle name="_UCCalzeimer_PE_MED_ORÇA_6 3 15 3" xfId="10934"/>
    <cellStyle name="_UCCalzeimer_PE_MED_ORÇA_6 3 15 4" xfId="14186"/>
    <cellStyle name="_UCCalzeimer_PE_MED_ORÇA_6 3 15 5" xfId="17438"/>
    <cellStyle name="_UCCalzeimer_PE_MED_ORÇA_6 3 15 6" xfId="20689"/>
    <cellStyle name="_UCCalzeimer_PE_MED_ORÇA_6 3 15 7" xfId="23913"/>
    <cellStyle name="_UCCalzeimer_PE_MED_ORÇA_6 3 16" xfId="2203"/>
    <cellStyle name="_UCCalzeimer_PE_MED_ORÇA_6 3 16 2" xfId="5117"/>
    <cellStyle name="_UCCalzeimer_PE_MED_ORÇA_6 3 16 3" xfId="10935"/>
    <cellStyle name="_UCCalzeimer_PE_MED_ORÇA_6 3 16 4" xfId="14187"/>
    <cellStyle name="_UCCalzeimer_PE_MED_ORÇA_6 3 16 5" xfId="17439"/>
    <cellStyle name="_UCCalzeimer_PE_MED_ORÇA_6 3 16 6" xfId="20690"/>
    <cellStyle name="_UCCalzeimer_PE_MED_ORÇA_6 3 16 7" xfId="23914"/>
    <cellStyle name="_UCCalzeimer_PE_MED_ORÇA_6 3 17" xfId="2204"/>
    <cellStyle name="_UCCalzeimer_PE_MED_ORÇA_6 3 17 2" xfId="5118"/>
    <cellStyle name="_UCCalzeimer_PE_MED_ORÇA_6 3 17 3" xfId="10936"/>
    <cellStyle name="_UCCalzeimer_PE_MED_ORÇA_6 3 17 4" xfId="14188"/>
    <cellStyle name="_UCCalzeimer_PE_MED_ORÇA_6 3 17 5" xfId="17440"/>
    <cellStyle name="_UCCalzeimer_PE_MED_ORÇA_6 3 17 6" xfId="20691"/>
    <cellStyle name="_UCCalzeimer_PE_MED_ORÇA_6 3 17 7" xfId="23915"/>
    <cellStyle name="_UCCalzeimer_PE_MED_ORÇA_6 3 18" xfId="2205"/>
    <cellStyle name="_UCCalzeimer_PE_MED_ORÇA_6 3 18 2" xfId="5119"/>
    <cellStyle name="_UCCalzeimer_PE_MED_ORÇA_6 3 18 3" xfId="10937"/>
    <cellStyle name="_UCCalzeimer_PE_MED_ORÇA_6 3 18 4" xfId="14189"/>
    <cellStyle name="_UCCalzeimer_PE_MED_ORÇA_6 3 18 5" xfId="17441"/>
    <cellStyle name="_UCCalzeimer_PE_MED_ORÇA_6 3 18 6" xfId="20692"/>
    <cellStyle name="_UCCalzeimer_PE_MED_ORÇA_6 3 18 7" xfId="23916"/>
    <cellStyle name="_UCCalzeimer_PE_MED_ORÇA_6 3 19" xfId="2206"/>
    <cellStyle name="_UCCalzeimer_PE_MED_ORÇA_6 3 19 2" xfId="5120"/>
    <cellStyle name="_UCCalzeimer_PE_MED_ORÇA_6 3 19 3" xfId="10938"/>
    <cellStyle name="_UCCalzeimer_PE_MED_ORÇA_6 3 19 4" xfId="14190"/>
    <cellStyle name="_UCCalzeimer_PE_MED_ORÇA_6 3 19 5" xfId="17442"/>
    <cellStyle name="_UCCalzeimer_PE_MED_ORÇA_6 3 19 6" xfId="20693"/>
    <cellStyle name="_UCCalzeimer_PE_MED_ORÇA_6 3 19 7" xfId="23917"/>
    <cellStyle name="_UCCalzeimer_PE_MED_ORÇA_6 3 2" xfId="2207"/>
    <cellStyle name="_UCCalzeimer_PE_MED_ORÇA_6 3 2 2" xfId="5121"/>
    <cellStyle name="_UCCalzeimer_PE_MED_ORÇA_6 3 2 3" xfId="10939"/>
    <cellStyle name="_UCCalzeimer_PE_MED_ORÇA_6 3 2 4" xfId="14191"/>
    <cellStyle name="_UCCalzeimer_PE_MED_ORÇA_6 3 2 5" xfId="17443"/>
    <cellStyle name="_UCCalzeimer_PE_MED_ORÇA_6 3 2 6" xfId="20694"/>
    <cellStyle name="_UCCalzeimer_PE_MED_ORÇA_6 3 2 7" xfId="23918"/>
    <cellStyle name="_UCCalzeimer_PE_MED_ORÇA_6 3 2_16-09_PE_V2_ARQ_M-O_28-01-11" xfId="6389"/>
    <cellStyle name="_UCCalzeimer_PE_MED_ORÇA_6 3 20" xfId="2208"/>
    <cellStyle name="_UCCalzeimer_PE_MED_ORÇA_6 3 20 2" xfId="5122"/>
    <cellStyle name="_UCCalzeimer_PE_MED_ORÇA_6 3 20 3" xfId="10940"/>
    <cellStyle name="_UCCalzeimer_PE_MED_ORÇA_6 3 20 4" xfId="14192"/>
    <cellStyle name="_UCCalzeimer_PE_MED_ORÇA_6 3 20 5" xfId="17444"/>
    <cellStyle name="_UCCalzeimer_PE_MED_ORÇA_6 3 20 6" xfId="20695"/>
    <cellStyle name="_UCCalzeimer_PE_MED_ORÇA_6 3 20 7" xfId="23919"/>
    <cellStyle name="_UCCalzeimer_PE_MED_ORÇA_6 3 21" xfId="2209"/>
    <cellStyle name="_UCCalzeimer_PE_MED_ORÇA_6 3 21 2" xfId="5123"/>
    <cellStyle name="_UCCalzeimer_PE_MED_ORÇA_6 3 21 3" xfId="10941"/>
    <cellStyle name="_UCCalzeimer_PE_MED_ORÇA_6 3 21 4" xfId="14193"/>
    <cellStyle name="_UCCalzeimer_PE_MED_ORÇA_6 3 21 5" xfId="17445"/>
    <cellStyle name="_UCCalzeimer_PE_MED_ORÇA_6 3 21 6" xfId="20696"/>
    <cellStyle name="_UCCalzeimer_PE_MED_ORÇA_6 3 21 7" xfId="23920"/>
    <cellStyle name="_UCCalzeimer_PE_MED_ORÇA_6 3 22" xfId="2210"/>
    <cellStyle name="_UCCalzeimer_PE_MED_ORÇA_6 3 22 2" xfId="5124"/>
    <cellStyle name="_UCCalzeimer_PE_MED_ORÇA_6 3 22 3" xfId="10942"/>
    <cellStyle name="_UCCalzeimer_PE_MED_ORÇA_6 3 22 4" xfId="14194"/>
    <cellStyle name="_UCCalzeimer_PE_MED_ORÇA_6 3 22 5" xfId="17446"/>
    <cellStyle name="_UCCalzeimer_PE_MED_ORÇA_6 3 22 6" xfId="20697"/>
    <cellStyle name="_UCCalzeimer_PE_MED_ORÇA_6 3 22 7" xfId="23921"/>
    <cellStyle name="_UCCalzeimer_PE_MED_ORÇA_6 3 23" xfId="2211"/>
    <cellStyle name="_UCCalzeimer_PE_MED_ORÇA_6 3 23 2" xfId="5125"/>
    <cellStyle name="_UCCalzeimer_PE_MED_ORÇA_6 3 23 3" xfId="10943"/>
    <cellStyle name="_UCCalzeimer_PE_MED_ORÇA_6 3 23 4" xfId="14195"/>
    <cellStyle name="_UCCalzeimer_PE_MED_ORÇA_6 3 23 5" xfId="17447"/>
    <cellStyle name="_UCCalzeimer_PE_MED_ORÇA_6 3 23 6" xfId="20698"/>
    <cellStyle name="_UCCalzeimer_PE_MED_ORÇA_6 3 23 7" xfId="23922"/>
    <cellStyle name="_UCCalzeimer_PE_MED_ORÇA_6 3 24" xfId="2212"/>
    <cellStyle name="_UCCalzeimer_PE_MED_ORÇA_6 3 24 2" xfId="5126"/>
    <cellStyle name="_UCCalzeimer_PE_MED_ORÇA_6 3 24 3" xfId="10944"/>
    <cellStyle name="_UCCalzeimer_PE_MED_ORÇA_6 3 24 4" xfId="14196"/>
    <cellStyle name="_UCCalzeimer_PE_MED_ORÇA_6 3 24 5" xfId="17448"/>
    <cellStyle name="_UCCalzeimer_PE_MED_ORÇA_6 3 24 6" xfId="20699"/>
    <cellStyle name="_UCCalzeimer_PE_MED_ORÇA_6 3 24 7" xfId="23923"/>
    <cellStyle name="_UCCalzeimer_PE_MED_ORÇA_6 3 25" xfId="2213"/>
    <cellStyle name="_UCCalzeimer_PE_MED_ORÇA_6 3 25 2" xfId="5127"/>
    <cellStyle name="_UCCalzeimer_PE_MED_ORÇA_6 3 25 3" xfId="10945"/>
    <cellStyle name="_UCCalzeimer_PE_MED_ORÇA_6 3 25 4" xfId="14197"/>
    <cellStyle name="_UCCalzeimer_PE_MED_ORÇA_6 3 25 5" xfId="17449"/>
    <cellStyle name="_UCCalzeimer_PE_MED_ORÇA_6 3 25 6" xfId="20700"/>
    <cellStyle name="_UCCalzeimer_PE_MED_ORÇA_6 3 25 7" xfId="23924"/>
    <cellStyle name="_UCCalzeimer_PE_MED_ORÇA_6 3 26" xfId="3156"/>
    <cellStyle name="_UCCalzeimer_PE_MED_ORÇA_6 3 27" xfId="10928"/>
    <cellStyle name="_UCCalzeimer_PE_MED_ORÇA_6 3 28" xfId="14180"/>
    <cellStyle name="_UCCalzeimer_PE_MED_ORÇA_6 3 29" xfId="17432"/>
    <cellStyle name="_UCCalzeimer_PE_MED_ORÇA_6 3 3" xfId="2214"/>
    <cellStyle name="_UCCalzeimer_PE_MED_ORÇA_6 3 3 2" xfId="5128"/>
    <cellStyle name="_UCCalzeimer_PE_MED_ORÇA_6 3 3 3" xfId="10946"/>
    <cellStyle name="_UCCalzeimer_PE_MED_ORÇA_6 3 3 4" xfId="14198"/>
    <cellStyle name="_UCCalzeimer_PE_MED_ORÇA_6 3 3 5" xfId="17450"/>
    <cellStyle name="_UCCalzeimer_PE_MED_ORÇA_6 3 3 6" xfId="20701"/>
    <cellStyle name="_UCCalzeimer_PE_MED_ORÇA_6 3 3 7" xfId="23925"/>
    <cellStyle name="_UCCalzeimer_PE_MED_ORÇA_6 3 3_16-09_PE_V2_ARQ_M-O_28-01-11" xfId="6390"/>
    <cellStyle name="_UCCalzeimer_PE_MED_ORÇA_6 3 30" xfId="20683"/>
    <cellStyle name="_UCCalzeimer_PE_MED_ORÇA_6 3 31" xfId="23907"/>
    <cellStyle name="_UCCalzeimer_PE_MED_ORÇA_6 3 4" xfId="2215"/>
    <cellStyle name="_UCCalzeimer_PE_MED_ORÇA_6 3 4 2" xfId="5129"/>
    <cellStyle name="_UCCalzeimer_PE_MED_ORÇA_6 3 4 3" xfId="10947"/>
    <cellStyle name="_UCCalzeimer_PE_MED_ORÇA_6 3 4 4" xfId="14199"/>
    <cellStyle name="_UCCalzeimer_PE_MED_ORÇA_6 3 4 5" xfId="17451"/>
    <cellStyle name="_UCCalzeimer_PE_MED_ORÇA_6 3 4 6" xfId="20702"/>
    <cellStyle name="_UCCalzeimer_PE_MED_ORÇA_6 3 4 7" xfId="23926"/>
    <cellStyle name="_UCCalzeimer_PE_MED_ORÇA_6 3 4_16-09_PE_V2_ARQ_M-O_28-01-11" xfId="6391"/>
    <cellStyle name="_UCCalzeimer_PE_MED_ORÇA_6 3 5" xfId="2216"/>
    <cellStyle name="_UCCalzeimer_PE_MED_ORÇA_6 3 5 2" xfId="5130"/>
    <cellStyle name="_UCCalzeimer_PE_MED_ORÇA_6 3 5 3" xfId="10948"/>
    <cellStyle name="_UCCalzeimer_PE_MED_ORÇA_6 3 5 4" xfId="14200"/>
    <cellStyle name="_UCCalzeimer_PE_MED_ORÇA_6 3 5 5" xfId="17452"/>
    <cellStyle name="_UCCalzeimer_PE_MED_ORÇA_6 3 5 6" xfId="20703"/>
    <cellStyle name="_UCCalzeimer_PE_MED_ORÇA_6 3 5 7" xfId="23927"/>
    <cellStyle name="_UCCalzeimer_PE_MED_ORÇA_6 3 5_16-09_PE_V2_ARQ_M-O_28-01-11" xfId="6392"/>
    <cellStyle name="_UCCalzeimer_PE_MED_ORÇA_6 3 6" xfId="2217"/>
    <cellStyle name="_UCCalzeimer_PE_MED_ORÇA_6 3 6 2" xfId="5131"/>
    <cellStyle name="_UCCalzeimer_PE_MED_ORÇA_6 3 6 3" xfId="10949"/>
    <cellStyle name="_UCCalzeimer_PE_MED_ORÇA_6 3 6 4" xfId="14201"/>
    <cellStyle name="_UCCalzeimer_PE_MED_ORÇA_6 3 6 5" xfId="17453"/>
    <cellStyle name="_UCCalzeimer_PE_MED_ORÇA_6 3 6 6" xfId="20704"/>
    <cellStyle name="_UCCalzeimer_PE_MED_ORÇA_6 3 6 7" xfId="23928"/>
    <cellStyle name="_UCCalzeimer_PE_MED_ORÇA_6 3 6_16-09_PE_V2_ARQ_M-O_28-01-11" xfId="6393"/>
    <cellStyle name="_UCCalzeimer_PE_MED_ORÇA_6 3 7" xfId="2218"/>
    <cellStyle name="_UCCalzeimer_PE_MED_ORÇA_6 3 7 2" xfId="5132"/>
    <cellStyle name="_UCCalzeimer_PE_MED_ORÇA_6 3 7 3" xfId="10950"/>
    <cellStyle name="_UCCalzeimer_PE_MED_ORÇA_6 3 7 4" xfId="14202"/>
    <cellStyle name="_UCCalzeimer_PE_MED_ORÇA_6 3 7 5" xfId="17454"/>
    <cellStyle name="_UCCalzeimer_PE_MED_ORÇA_6 3 7 6" xfId="20705"/>
    <cellStyle name="_UCCalzeimer_PE_MED_ORÇA_6 3 7 7" xfId="23929"/>
    <cellStyle name="_UCCalzeimer_PE_MED_ORÇA_6 3 7_16-09_PE_V2_ARQ_M-O_28-01-11" xfId="6394"/>
    <cellStyle name="_UCCalzeimer_PE_MED_ORÇA_6 3 8" xfId="2219"/>
    <cellStyle name="_UCCalzeimer_PE_MED_ORÇA_6 3 8 2" xfId="5133"/>
    <cellStyle name="_UCCalzeimer_PE_MED_ORÇA_6 3 8 3" xfId="10951"/>
    <cellStyle name="_UCCalzeimer_PE_MED_ORÇA_6 3 8 4" xfId="14203"/>
    <cellStyle name="_UCCalzeimer_PE_MED_ORÇA_6 3 8 5" xfId="17455"/>
    <cellStyle name="_UCCalzeimer_PE_MED_ORÇA_6 3 8 6" xfId="20706"/>
    <cellStyle name="_UCCalzeimer_PE_MED_ORÇA_6 3 8 7" xfId="23930"/>
    <cellStyle name="_UCCalzeimer_PE_MED_ORÇA_6 3 9" xfId="2220"/>
    <cellStyle name="_UCCalzeimer_PE_MED_ORÇA_6 3 9 2" xfId="5134"/>
    <cellStyle name="_UCCalzeimer_PE_MED_ORÇA_6 3 9 3" xfId="10952"/>
    <cellStyle name="_UCCalzeimer_PE_MED_ORÇA_6 3 9 4" xfId="14204"/>
    <cellStyle name="_UCCalzeimer_PE_MED_ORÇA_6 3 9 5" xfId="17456"/>
    <cellStyle name="_UCCalzeimer_PE_MED_ORÇA_6 3 9 6" xfId="20707"/>
    <cellStyle name="_UCCalzeimer_PE_MED_ORÇA_6 3 9 7" xfId="23931"/>
    <cellStyle name="_UCCalzeimer_PE_MED_ORÇA_6 3_16-09_PE_V2_ARQ_M-O_28-01-11" xfId="6395"/>
    <cellStyle name="_UCCalzeimer_PE_MED_ORÇA_6 3_ARTICULADO" xfId="6164"/>
    <cellStyle name="_UCCalzeimer_PE_MED_ORÇA_6 3_ARTICULADO 2" xfId="10953"/>
    <cellStyle name="_UCCalzeimer_PE_MED_ORÇA_6 3_ARTICULADO 3" xfId="14205"/>
    <cellStyle name="_UCCalzeimer_PE_MED_ORÇA_6 3_ARTICULADO 4" xfId="17457"/>
    <cellStyle name="_UCCalzeimer_PE_MED_ORÇA_6 3_ARTICULADO 5" xfId="20708"/>
    <cellStyle name="_UCCalzeimer_PE_MED_ORÇA_6 3_ARTICULADO 6" xfId="23932"/>
    <cellStyle name="_UCCalzeimer_PE_MED_ORÇA_6 30" xfId="205"/>
    <cellStyle name="_UCCalzeimer_PE_MED_ORÇA_6 30 2" xfId="3157"/>
    <cellStyle name="_UCCalzeimer_PE_MED_ORÇA_6 30 3" xfId="10954"/>
    <cellStyle name="_UCCalzeimer_PE_MED_ORÇA_6 30 4" xfId="14206"/>
    <cellStyle name="_UCCalzeimer_PE_MED_ORÇA_6 30 5" xfId="17458"/>
    <cellStyle name="_UCCalzeimer_PE_MED_ORÇA_6 30 6" xfId="20709"/>
    <cellStyle name="_UCCalzeimer_PE_MED_ORÇA_6 30 7" xfId="23933"/>
    <cellStyle name="_UCCalzeimer_PE_MED_ORÇA_6 30_ARTICULADO" xfId="6165"/>
    <cellStyle name="_UCCalzeimer_PE_MED_ORÇA_6 30_ARTICULADO 2" xfId="10955"/>
    <cellStyle name="_UCCalzeimer_PE_MED_ORÇA_6 30_ARTICULADO 3" xfId="14207"/>
    <cellStyle name="_UCCalzeimer_PE_MED_ORÇA_6 30_ARTICULADO 4" xfId="17459"/>
    <cellStyle name="_UCCalzeimer_PE_MED_ORÇA_6 30_ARTICULADO 5" xfId="20710"/>
    <cellStyle name="_UCCalzeimer_PE_MED_ORÇA_6 30_ARTICULADO 6" xfId="23934"/>
    <cellStyle name="_UCCalzeimer_PE_MED_ORÇA_6 31" xfId="206"/>
    <cellStyle name="_UCCalzeimer_PE_MED_ORÇA_6 31 2" xfId="3158"/>
    <cellStyle name="_UCCalzeimer_PE_MED_ORÇA_6 31 3" xfId="10956"/>
    <cellStyle name="_UCCalzeimer_PE_MED_ORÇA_6 31 4" xfId="14208"/>
    <cellStyle name="_UCCalzeimer_PE_MED_ORÇA_6 31 5" xfId="17460"/>
    <cellStyle name="_UCCalzeimer_PE_MED_ORÇA_6 31 6" xfId="20711"/>
    <cellStyle name="_UCCalzeimer_PE_MED_ORÇA_6 31 7" xfId="23935"/>
    <cellStyle name="_UCCalzeimer_PE_MED_ORÇA_6 31_ARTICULADO" xfId="6166"/>
    <cellStyle name="_UCCalzeimer_PE_MED_ORÇA_6 31_ARTICULADO 2" xfId="10957"/>
    <cellStyle name="_UCCalzeimer_PE_MED_ORÇA_6 31_ARTICULADO 3" xfId="14209"/>
    <cellStyle name="_UCCalzeimer_PE_MED_ORÇA_6 31_ARTICULADO 4" xfId="17461"/>
    <cellStyle name="_UCCalzeimer_PE_MED_ORÇA_6 31_ARTICULADO 5" xfId="20712"/>
    <cellStyle name="_UCCalzeimer_PE_MED_ORÇA_6 31_ARTICULADO 6" xfId="23936"/>
    <cellStyle name="_UCCalzeimer_PE_MED_ORÇA_6 32" xfId="207"/>
    <cellStyle name="_UCCalzeimer_PE_MED_ORÇA_6 32 2" xfId="3159"/>
    <cellStyle name="_UCCalzeimer_PE_MED_ORÇA_6 32 3" xfId="10958"/>
    <cellStyle name="_UCCalzeimer_PE_MED_ORÇA_6 32 4" xfId="14210"/>
    <cellStyle name="_UCCalzeimer_PE_MED_ORÇA_6 32 5" xfId="17462"/>
    <cellStyle name="_UCCalzeimer_PE_MED_ORÇA_6 32 6" xfId="20713"/>
    <cellStyle name="_UCCalzeimer_PE_MED_ORÇA_6 32 7" xfId="23937"/>
    <cellStyle name="_UCCalzeimer_PE_MED_ORÇA_6 32_ARTICULADO" xfId="6167"/>
    <cellStyle name="_UCCalzeimer_PE_MED_ORÇA_6 32_ARTICULADO 2" xfId="10959"/>
    <cellStyle name="_UCCalzeimer_PE_MED_ORÇA_6 32_ARTICULADO 3" xfId="14211"/>
    <cellStyle name="_UCCalzeimer_PE_MED_ORÇA_6 32_ARTICULADO 4" xfId="17463"/>
    <cellStyle name="_UCCalzeimer_PE_MED_ORÇA_6 32_ARTICULADO 5" xfId="20714"/>
    <cellStyle name="_UCCalzeimer_PE_MED_ORÇA_6 32_ARTICULADO 6" xfId="23938"/>
    <cellStyle name="_UCCalzeimer_PE_MED_ORÇA_6 33" xfId="208"/>
    <cellStyle name="_UCCalzeimer_PE_MED_ORÇA_6 33 2" xfId="3160"/>
    <cellStyle name="_UCCalzeimer_PE_MED_ORÇA_6 33 3" xfId="10960"/>
    <cellStyle name="_UCCalzeimer_PE_MED_ORÇA_6 33 4" xfId="14212"/>
    <cellStyle name="_UCCalzeimer_PE_MED_ORÇA_6 33 5" xfId="17464"/>
    <cellStyle name="_UCCalzeimer_PE_MED_ORÇA_6 33 6" xfId="20715"/>
    <cellStyle name="_UCCalzeimer_PE_MED_ORÇA_6 33 7" xfId="23939"/>
    <cellStyle name="_UCCalzeimer_PE_MED_ORÇA_6 33_ARTICULADO" xfId="6168"/>
    <cellStyle name="_UCCalzeimer_PE_MED_ORÇA_6 33_ARTICULADO 2" xfId="10961"/>
    <cellStyle name="_UCCalzeimer_PE_MED_ORÇA_6 33_ARTICULADO 3" xfId="14213"/>
    <cellStyle name="_UCCalzeimer_PE_MED_ORÇA_6 33_ARTICULADO 4" xfId="17465"/>
    <cellStyle name="_UCCalzeimer_PE_MED_ORÇA_6 33_ARTICULADO 5" xfId="20716"/>
    <cellStyle name="_UCCalzeimer_PE_MED_ORÇA_6 33_ARTICULADO 6" xfId="23940"/>
    <cellStyle name="_UCCalzeimer_PE_MED_ORÇA_6 34" xfId="209"/>
    <cellStyle name="_UCCalzeimer_PE_MED_ORÇA_6 34 2" xfId="3161"/>
    <cellStyle name="_UCCalzeimer_PE_MED_ORÇA_6 34 3" xfId="10962"/>
    <cellStyle name="_UCCalzeimer_PE_MED_ORÇA_6 34 4" xfId="14214"/>
    <cellStyle name="_UCCalzeimer_PE_MED_ORÇA_6 34 5" xfId="17466"/>
    <cellStyle name="_UCCalzeimer_PE_MED_ORÇA_6 34 6" xfId="20717"/>
    <cellStyle name="_UCCalzeimer_PE_MED_ORÇA_6 34 7" xfId="23941"/>
    <cellStyle name="_UCCalzeimer_PE_MED_ORÇA_6 34_ARTICULADO" xfId="6169"/>
    <cellStyle name="_UCCalzeimer_PE_MED_ORÇA_6 34_ARTICULADO 2" xfId="10963"/>
    <cellStyle name="_UCCalzeimer_PE_MED_ORÇA_6 34_ARTICULADO 3" xfId="14215"/>
    <cellStyle name="_UCCalzeimer_PE_MED_ORÇA_6 34_ARTICULADO 4" xfId="17467"/>
    <cellStyle name="_UCCalzeimer_PE_MED_ORÇA_6 34_ARTICULADO 5" xfId="20718"/>
    <cellStyle name="_UCCalzeimer_PE_MED_ORÇA_6 34_ARTICULADO 6" xfId="23942"/>
    <cellStyle name="_UCCalzeimer_PE_MED_ORÇA_6 35" xfId="210"/>
    <cellStyle name="_UCCalzeimer_PE_MED_ORÇA_6 35 2" xfId="3162"/>
    <cellStyle name="_UCCalzeimer_PE_MED_ORÇA_6 35 3" xfId="10964"/>
    <cellStyle name="_UCCalzeimer_PE_MED_ORÇA_6 35 4" xfId="14216"/>
    <cellStyle name="_UCCalzeimer_PE_MED_ORÇA_6 35 5" xfId="17468"/>
    <cellStyle name="_UCCalzeimer_PE_MED_ORÇA_6 35 6" xfId="20719"/>
    <cellStyle name="_UCCalzeimer_PE_MED_ORÇA_6 35 7" xfId="23943"/>
    <cellStyle name="_UCCalzeimer_PE_MED_ORÇA_6 35_ARTICULADO" xfId="6170"/>
    <cellStyle name="_UCCalzeimer_PE_MED_ORÇA_6 35_ARTICULADO 2" xfId="10965"/>
    <cellStyle name="_UCCalzeimer_PE_MED_ORÇA_6 35_ARTICULADO 3" xfId="14217"/>
    <cellStyle name="_UCCalzeimer_PE_MED_ORÇA_6 35_ARTICULADO 4" xfId="17469"/>
    <cellStyle name="_UCCalzeimer_PE_MED_ORÇA_6 35_ARTICULADO 5" xfId="20720"/>
    <cellStyle name="_UCCalzeimer_PE_MED_ORÇA_6 35_ARTICULADO 6" xfId="23944"/>
    <cellStyle name="_UCCalzeimer_PE_MED_ORÇA_6 36" xfId="2221"/>
    <cellStyle name="_UCCalzeimer_PE_MED_ORÇA_6 36 10" xfId="2222"/>
    <cellStyle name="_UCCalzeimer_PE_MED_ORÇA_6 36 10 2" xfId="5136"/>
    <cellStyle name="_UCCalzeimer_PE_MED_ORÇA_6 36 10 3" xfId="10967"/>
    <cellStyle name="_UCCalzeimer_PE_MED_ORÇA_6 36 10 4" xfId="14219"/>
    <cellStyle name="_UCCalzeimer_PE_MED_ORÇA_6 36 10 5" xfId="17471"/>
    <cellStyle name="_UCCalzeimer_PE_MED_ORÇA_6 36 10 6" xfId="20722"/>
    <cellStyle name="_UCCalzeimer_PE_MED_ORÇA_6 36 10 7" xfId="23946"/>
    <cellStyle name="_UCCalzeimer_PE_MED_ORÇA_6 36 11" xfId="2223"/>
    <cellStyle name="_UCCalzeimer_PE_MED_ORÇA_6 36 11 2" xfId="5137"/>
    <cellStyle name="_UCCalzeimer_PE_MED_ORÇA_6 36 11 3" xfId="10968"/>
    <cellStyle name="_UCCalzeimer_PE_MED_ORÇA_6 36 11 4" xfId="14220"/>
    <cellStyle name="_UCCalzeimer_PE_MED_ORÇA_6 36 11 5" xfId="17472"/>
    <cellStyle name="_UCCalzeimer_PE_MED_ORÇA_6 36 11 6" xfId="20723"/>
    <cellStyle name="_UCCalzeimer_PE_MED_ORÇA_6 36 11 7" xfId="23947"/>
    <cellStyle name="_UCCalzeimer_PE_MED_ORÇA_6 36 12" xfId="2224"/>
    <cellStyle name="_UCCalzeimer_PE_MED_ORÇA_6 36 12 2" xfId="5138"/>
    <cellStyle name="_UCCalzeimer_PE_MED_ORÇA_6 36 12 3" xfId="10969"/>
    <cellStyle name="_UCCalzeimer_PE_MED_ORÇA_6 36 12 4" xfId="14221"/>
    <cellStyle name="_UCCalzeimer_PE_MED_ORÇA_6 36 12 5" xfId="17473"/>
    <cellStyle name="_UCCalzeimer_PE_MED_ORÇA_6 36 12 6" xfId="20724"/>
    <cellStyle name="_UCCalzeimer_PE_MED_ORÇA_6 36 12 7" xfId="23948"/>
    <cellStyle name="_UCCalzeimer_PE_MED_ORÇA_6 36 13" xfId="2225"/>
    <cellStyle name="_UCCalzeimer_PE_MED_ORÇA_6 36 13 2" xfId="5139"/>
    <cellStyle name="_UCCalzeimer_PE_MED_ORÇA_6 36 13 3" xfId="10970"/>
    <cellStyle name="_UCCalzeimer_PE_MED_ORÇA_6 36 13 4" xfId="14222"/>
    <cellStyle name="_UCCalzeimer_PE_MED_ORÇA_6 36 13 5" xfId="17474"/>
    <cellStyle name="_UCCalzeimer_PE_MED_ORÇA_6 36 13 6" xfId="20725"/>
    <cellStyle name="_UCCalzeimer_PE_MED_ORÇA_6 36 13 7" xfId="23949"/>
    <cellStyle name="_UCCalzeimer_PE_MED_ORÇA_6 36 14" xfId="5135"/>
    <cellStyle name="_UCCalzeimer_PE_MED_ORÇA_6 36 15" xfId="10966"/>
    <cellStyle name="_UCCalzeimer_PE_MED_ORÇA_6 36 16" xfId="14218"/>
    <cellStyle name="_UCCalzeimer_PE_MED_ORÇA_6 36 17" xfId="17470"/>
    <cellStyle name="_UCCalzeimer_PE_MED_ORÇA_6 36 18" xfId="20721"/>
    <cellStyle name="_UCCalzeimer_PE_MED_ORÇA_6 36 19" xfId="23945"/>
    <cellStyle name="_UCCalzeimer_PE_MED_ORÇA_6 36 2" xfId="2226"/>
    <cellStyle name="_UCCalzeimer_PE_MED_ORÇA_6 36 2 2" xfId="5140"/>
    <cellStyle name="_UCCalzeimer_PE_MED_ORÇA_6 36 2 3" xfId="10971"/>
    <cellStyle name="_UCCalzeimer_PE_MED_ORÇA_6 36 2 4" xfId="14223"/>
    <cellStyle name="_UCCalzeimer_PE_MED_ORÇA_6 36 2 5" xfId="17475"/>
    <cellStyle name="_UCCalzeimer_PE_MED_ORÇA_6 36 2 6" xfId="20726"/>
    <cellStyle name="_UCCalzeimer_PE_MED_ORÇA_6 36 2 7" xfId="23950"/>
    <cellStyle name="_UCCalzeimer_PE_MED_ORÇA_6 36 3" xfId="2227"/>
    <cellStyle name="_UCCalzeimer_PE_MED_ORÇA_6 36 3 2" xfId="5141"/>
    <cellStyle name="_UCCalzeimer_PE_MED_ORÇA_6 36 3 3" xfId="10972"/>
    <cellStyle name="_UCCalzeimer_PE_MED_ORÇA_6 36 3 4" xfId="14224"/>
    <cellStyle name="_UCCalzeimer_PE_MED_ORÇA_6 36 3 5" xfId="17476"/>
    <cellStyle name="_UCCalzeimer_PE_MED_ORÇA_6 36 3 6" xfId="20727"/>
    <cellStyle name="_UCCalzeimer_PE_MED_ORÇA_6 36 3 7" xfId="23951"/>
    <cellStyle name="_UCCalzeimer_PE_MED_ORÇA_6 36 4" xfId="2228"/>
    <cellStyle name="_UCCalzeimer_PE_MED_ORÇA_6 36 4 2" xfId="5142"/>
    <cellStyle name="_UCCalzeimer_PE_MED_ORÇA_6 36 4 3" xfId="10973"/>
    <cellStyle name="_UCCalzeimer_PE_MED_ORÇA_6 36 4 4" xfId="14225"/>
    <cellStyle name="_UCCalzeimer_PE_MED_ORÇA_6 36 4 5" xfId="17477"/>
    <cellStyle name="_UCCalzeimer_PE_MED_ORÇA_6 36 4 6" xfId="20728"/>
    <cellStyle name="_UCCalzeimer_PE_MED_ORÇA_6 36 4 7" xfId="23952"/>
    <cellStyle name="_UCCalzeimer_PE_MED_ORÇA_6 36 5" xfId="2229"/>
    <cellStyle name="_UCCalzeimer_PE_MED_ORÇA_6 36 5 2" xfId="5143"/>
    <cellStyle name="_UCCalzeimer_PE_MED_ORÇA_6 36 5 3" xfId="10974"/>
    <cellStyle name="_UCCalzeimer_PE_MED_ORÇA_6 36 5 4" xfId="14226"/>
    <cellStyle name="_UCCalzeimer_PE_MED_ORÇA_6 36 5 5" xfId="17478"/>
    <cellStyle name="_UCCalzeimer_PE_MED_ORÇA_6 36 5 6" xfId="20729"/>
    <cellStyle name="_UCCalzeimer_PE_MED_ORÇA_6 36 5 7" xfId="23953"/>
    <cellStyle name="_UCCalzeimer_PE_MED_ORÇA_6 36 6" xfId="2230"/>
    <cellStyle name="_UCCalzeimer_PE_MED_ORÇA_6 36 6 2" xfId="5144"/>
    <cellStyle name="_UCCalzeimer_PE_MED_ORÇA_6 36 6 3" xfId="10975"/>
    <cellStyle name="_UCCalzeimer_PE_MED_ORÇA_6 36 6 4" xfId="14227"/>
    <cellStyle name="_UCCalzeimer_PE_MED_ORÇA_6 36 6 5" xfId="17479"/>
    <cellStyle name="_UCCalzeimer_PE_MED_ORÇA_6 36 6 6" xfId="20730"/>
    <cellStyle name="_UCCalzeimer_PE_MED_ORÇA_6 36 6 7" xfId="23954"/>
    <cellStyle name="_UCCalzeimer_PE_MED_ORÇA_6 36 7" xfId="2231"/>
    <cellStyle name="_UCCalzeimer_PE_MED_ORÇA_6 36 7 2" xfId="5145"/>
    <cellStyle name="_UCCalzeimer_PE_MED_ORÇA_6 36 7 3" xfId="10976"/>
    <cellStyle name="_UCCalzeimer_PE_MED_ORÇA_6 36 7 4" xfId="14228"/>
    <cellStyle name="_UCCalzeimer_PE_MED_ORÇA_6 36 7 5" xfId="17480"/>
    <cellStyle name="_UCCalzeimer_PE_MED_ORÇA_6 36 7 6" xfId="20731"/>
    <cellStyle name="_UCCalzeimer_PE_MED_ORÇA_6 36 7 7" xfId="23955"/>
    <cellStyle name="_UCCalzeimer_PE_MED_ORÇA_6 36 8" xfId="2232"/>
    <cellStyle name="_UCCalzeimer_PE_MED_ORÇA_6 36 8 2" xfId="5146"/>
    <cellStyle name="_UCCalzeimer_PE_MED_ORÇA_6 36 8 3" xfId="10977"/>
    <cellStyle name="_UCCalzeimer_PE_MED_ORÇA_6 36 8 4" xfId="14229"/>
    <cellStyle name="_UCCalzeimer_PE_MED_ORÇA_6 36 8 5" xfId="17481"/>
    <cellStyle name="_UCCalzeimer_PE_MED_ORÇA_6 36 8 6" xfId="20732"/>
    <cellStyle name="_UCCalzeimer_PE_MED_ORÇA_6 36 8 7" xfId="23956"/>
    <cellStyle name="_UCCalzeimer_PE_MED_ORÇA_6 36 9" xfId="2233"/>
    <cellStyle name="_UCCalzeimer_PE_MED_ORÇA_6 36 9 2" xfId="5147"/>
    <cellStyle name="_UCCalzeimer_PE_MED_ORÇA_6 36 9 3" xfId="10978"/>
    <cellStyle name="_UCCalzeimer_PE_MED_ORÇA_6 36 9 4" xfId="14230"/>
    <cellStyle name="_UCCalzeimer_PE_MED_ORÇA_6 36 9 5" xfId="17482"/>
    <cellStyle name="_UCCalzeimer_PE_MED_ORÇA_6 36 9 6" xfId="20733"/>
    <cellStyle name="_UCCalzeimer_PE_MED_ORÇA_6 36 9 7" xfId="23957"/>
    <cellStyle name="_UCCalzeimer_PE_MED_ORÇA_6 37" xfId="2234"/>
    <cellStyle name="_UCCalzeimer_PE_MED_ORÇA_6 37 10" xfId="2235"/>
    <cellStyle name="_UCCalzeimer_PE_MED_ORÇA_6 37 10 2" xfId="5149"/>
    <cellStyle name="_UCCalzeimer_PE_MED_ORÇA_6 37 10 3" xfId="10980"/>
    <cellStyle name="_UCCalzeimer_PE_MED_ORÇA_6 37 10 4" xfId="14232"/>
    <cellStyle name="_UCCalzeimer_PE_MED_ORÇA_6 37 10 5" xfId="17484"/>
    <cellStyle name="_UCCalzeimer_PE_MED_ORÇA_6 37 10 6" xfId="20735"/>
    <cellStyle name="_UCCalzeimer_PE_MED_ORÇA_6 37 10 7" xfId="23959"/>
    <cellStyle name="_UCCalzeimer_PE_MED_ORÇA_6 37 11" xfId="2236"/>
    <cellStyle name="_UCCalzeimer_PE_MED_ORÇA_6 37 11 2" xfId="5150"/>
    <cellStyle name="_UCCalzeimer_PE_MED_ORÇA_6 37 11 3" xfId="10981"/>
    <cellStyle name="_UCCalzeimer_PE_MED_ORÇA_6 37 11 4" xfId="14233"/>
    <cellStyle name="_UCCalzeimer_PE_MED_ORÇA_6 37 11 5" xfId="17485"/>
    <cellStyle name="_UCCalzeimer_PE_MED_ORÇA_6 37 11 6" xfId="20736"/>
    <cellStyle name="_UCCalzeimer_PE_MED_ORÇA_6 37 11 7" xfId="23960"/>
    <cellStyle name="_UCCalzeimer_PE_MED_ORÇA_6 37 12" xfId="2237"/>
    <cellStyle name="_UCCalzeimer_PE_MED_ORÇA_6 37 12 2" xfId="5151"/>
    <cellStyle name="_UCCalzeimer_PE_MED_ORÇA_6 37 12 3" xfId="10982"/>
    <cellStyle name="_UCCalzeimer_PE_MED_ORÇA_6 37 12 4" xfId="14234"/>
    <cellStyle name="_UCCalzeimer_PE_MED_ORÇA_6 37 12 5" xfId="17486"/>
    <cellStyle name="_UCCalzeimer_PE_MED_ORÇA_6 37 12 6" xfId="20737"/>
    <cellStyle name="_UCCalzeimer_PE_MED_ORÇA_6 37 12 7" xfId="23961"/>
    <cellStyle name="_UCCalzeimer_PE_MED_ORÇA_6 37 13" xfId="2238"/>
    <cellStyle name="_UCCalzeimer_PE_MED_ORÇA_6 37 13 2" xfId="5152"/>
    <cellStyle name="_UCCalzeimer_PE_MED_ORÇA_6 37 13 3" xfId="10983"/>
    <cellStyle name="_UCCalzeimer_PE_MED_ORÇA_6 37 13 4" xfId="14235"/>
    <cellStyle name="_UCCalzeimer_PE_MED_ORÇA_6 37 13 5" xfId="17487"/>
    <cellStyle name="_UCCalzeimer_PE_MED_ORÇA_6 37 13 6" xfId="20738"/>
    <cellStyle name="_UCCalzeimer_PE_MED_ORÇA_6 37 13 7" xfId="23962"/>
    <cellStyle name="_UCCalzeimer_PE_MED_ORÇA_6 37 14" xfId="5148"/>
    <cellStyle name="_UCCalzeimer_PE_MED_ORÇA_6 37 15" xfId="10979"/>
    <cellStyle name="_UCCalzeimer_PE_MED_ORÇA_6 37 16" xfId="14231"/>
    <cellStyle name="_UCCalzeimer_PE_MED_ORÇA_6 37 17" xfId="17483"/>
    <cellStyle name="_UCCalzeimer_PE_MED_ORÇA_6 37 18" xfId="20734"/>
    <cellStyle name="_UCCalzeimer_PE_MED_ORÇA_6 37 19" xfId="23958"/>
    <cellStyle name="_UCCalzeimer_PE_MED_ORÇA_6 37 2" xfId="2239"/>
    <cellStyle name="_UCCalzeimer_PE_MED_ORÇA_6 37 2 2" xfId="5153"/>
    <cellStyle name="_UCCalzeimer_PE_MED_ORÇA_6 37 2 3" xfId="10984"/>
    <cellStyle name="_UCCalzeimer_PE_MED_ORÇA_6 37 2 4" xfId="14236"/>
    <cellStyle name="_UCCalzeimer_PE_MED_ORÇA_6 37 2 5" xfId="17488"/>
    <cellStyle name="_UCCalzeimer_PE_MED_ORÇA_6 37 2 6" xfId="20739"/>
    <cellStyle name="_UCCalzeimer_PE_MED_ORÇA_6 37 2 7" xfId="23963"/>
    <cellStyle name="_UCCalzeimer_PE_MED_ORÇA_6 37 3" xfId="2240"/>
    <cellStyle name="_UCCalzeimer_PE_MED_ORÇA_6 37 3 2" xfId="5154"/>
    <cellStyle name="_UCCalzeimer_PE_MED_ORÇA_6 37 3 3" xfId="10985"/>
    <cellStyle name="_UCCalzeimer_PE_MED_ORÇA_6 37 3 4" xfId="14237"/>
    <cellStyle name="_UCCalzeimer_PE_MED_ORÇA_6 37 3 5" xfId="17489"/>
    <cellStyle name="_UCCalzeimer_PE_MED_ORÇA_6 37 3 6" xfId="20740"/>
    <cellStyle name="_UCCalzeimer_PE_MED_ORÇA_6 37 3 7" xfId="23964"/>
    <cellStyle name="_UCCalzeimer_PE_MED_ORÇA_6 37 4" xfId="2241"/>
    <cellStyle name="_UCCalzeimer_PE_MED_ORÇA_6 37 4 2" xfId="5155"/>
    <cellStyle name="_UCCalzeimer_PE_MED_ORÇA_6 37 4 3" xfId="10986"/>
    <cellStyle name="_UCCalzeimer_PE_MED_ORÇA_6 37 4 4" xfId="14238"/>
    <cellStyle name="_UCCalzeimer_PE_MED_ORÇA_6 37 4 5" xfId="17490"/>
    <cellStyle name="_UCCalzeimer_PE_MED_ORÇA_6 37 4 6" xfId="20741"/>
    <cellStyle name="_UCCalzeimer_PE_MED_ORÇA_6 37 4 7" xfId="23965"/>
    <cellStyle name="_UCCalzeimer_PE_MED_ORÇA_6 37 5" xfId="2242"/>
    <cellStyle name="_UCCalzeimer_PE_MED_ORÇA_6 37 5 2" xfId="5156"/>
    <cellStyle name="_UCCalzeimer_PE_MED_ORÇA_6 37 5 3" xfId="10987"/>
    <cellStyle name="_UCCalzeimer_PE_MED_ORÇA_6 37 5 4" xfId="14239"/>
    <cellStyle name="_UCCalzeimer_PE_MED_ORÇA_6 37 5 5" xfId="17491"/>
    <cellStyle name="_UCCalzeimer_PE_MED_ORÇA_6 37 5 6" xfId="20742"/>
    <cellStyle name="_UCCalzeimer_PE_MED_ORÇA_6 37 5 7" xfId="23966"/>
    <cellStyle name="_UCCalzeimer_PE_MED_ORÇA_6 37 6" xfId="2243"/>
    <cellStyle name="_UCCalzeimer_PE_MED_ORÇA_6 37 6 2" xfId="5157"/>
    <cellStyle name="_UCCalzeimer_PE_MED_ORÇA_6 37 6 3" xfId="10988"/>
    <cellStyle name="_UCCalzeimer_PE_MED_ORÇA_6 37 6 4" xfId="14240"/>
    <cellStyle name="_UCCalzeimer_PE_MED_ORÇA_6 37 6 5" xfId="17492"/>
    <cellStyle name="_UCCalzeimer_PE_MED_ORÇA_6 37 6 6" xfId="20743"/>
    <cellStyle name="_UCCalzeimer_PE_MED_ORÇA_6 37 6 7" xfId="23967"/>
    <cellStyle name="_UCCalzeimer_PE_MED_ORÇA_6 37 7" xfId="2244"/>
    <cellStyle name="_UCCalzeimer_PE_MED_ORÇA_6 37 7 2" xfId="5158"/>
    <cellStyle name="_UCCalzeimer_PE_MED_ORÇA_6 37 7 3" xfId="10989"/>
    <cellStyle name="_UCCalzeimer_PE_MED_ORÇA_6 37 7 4" xfId="14241"/>
    <cellStyle name="_UCCalzeimer_PE_MED_ORÇA_6 37 7 5" xfId="17493"/>
    <cellStyle name="_UCCalzeimer_PE_MED_ORÇA_6 37 7 6" xfId="20744"/>
    <cellStyle name="_UCCalzeimer_PE_MED_ORÇA_6 37 7 7" xfId="23968"/>
    <cellStyle name="_UCCalzeimer_PE_MED_ORÇA_6 37 8" xfId="2245"/>
    <cellStyle name="_UCCalzeimer_PE_MED_ORÇA_6 37 8 2" xfId="5159"/>
    <cellStyle name="_UCCalzeimer_PE_MED_ORÇA_6 37 8 3" xfId="10990"/>
    <cellStyle name="_UCCalzeimer_PE_MED_ORÇA_6 37 8 4" xfId="14242"/>
    <cellStyle name="_UCCalzeimer_PE_MED_ORÇA_6 37 8 5" xfId="17494"/>
    <cellStyle name="_UCCalzeimer_PE_MED_ORÇA_6 37 8 6" xfId="20745"/>
    <cellStyle name="_UCCalzeimer_PE_MED_ORÇA_6 37 8 7" xfId="23969"/>
    <cellStyle name="_UCCalzeimer_PE_MED_ORÇA_6 37 9" xfId="2246"/>
    <cellStyle name="_UCCalzeimer_PE_MED_ORÇA_6 37 9 2" xfId="5160"/>
    <cellStyle name="_UCCalzeimer_PE_MED_ORÇA_6 37 9 3" xfId="10991"/>
    <cellStyle name="_UCCalzeimer_PE_MED_ORÇA_6 37 9 4" xfId="14243"/>
    <cellStyle name="_UCCalzeimer_PE_MED_ORÇA_6 37 9 5" xfId="17495"/>
    <cellStyle name="_UCCalzeimer_PE_MED_ORÇA_6 37 9 6" xfId="20746"/>
    <cellStyle name="_UCCalzeimer_PE_MED_ORÇA_6 37 9 7" xfId="23970"/>
    <cellStyle name="_UCCalzeimer_PE_MED_ORÇA_6 38" xfId="2247"/>
    <cellStyle name="_UCCalzeimer_PE_MED_ORÇA_6 38 10" xfId="2248"/>
    <cellStyle name="_UCCalzeimer_PE_MED_ORÇA_6 38 10 2" xfId="5162"/>
    <cellStyle name="_UCCalzeimer_PE_MED_ORÇA_6 38 10 3" xfId="10993"/>
    <cellStyle name="_UCCalzeimer_PE_MED_ORÇA_6 38 10 4" xfId="14245"/>
    <cellStyle name="_UCCalzeimer_PE_MED_ORÇA_6 38 10 5" xfId="17497"/>
    <cellStyle name="_UCCalzeimer_PE_MED_ORÇA_6 38 10 6" xfId="20748"/>
    <cellStyle name="_UCCalzeimer_PE_MED_ORÇA_6 38 10 7" xfId="23972"/>
    <cellStyle name="_UCCalzeimer_PE_MED_ORÇA_6 38 11" xfId="2249"/>
    <cellStyle name="_UCCalzeimer_PE_MED_ORÇA_6 38 11 2" xfId="5163"/>
    <cellStyle name="_UCCalzeimer_PE_MED_ORÇA_6 38 11 3" xfId="10994"/>
    <cellStyle name="_UCCalzeimer_PE_MED_ORÇA_6 38 11 4" xfId="14246"/>
    <cellStyle name="_UCCalzeimer_PE_MED_ORÇA_6 38 11 5" xfId="17498"/>
    <cellStyle name="_UCCalzeimer_PE_MED_ORÇA_6 38 11 6" xfId="20749"/>
    <cellStyle name="_UCCalzeimer_PE_MED_ORÇA_6 38 11 7" xfId="23973"/>
    <cellStyle name="_UCCalzeimer_PE_MED_ORÇA_6 38 12" xfId="2250"/>
    <cellStyle name="_UCCalzeimer_PE_MED_ORÇA_6 38 12 2" xfId="5164"/>
    <cellStyle name="_UCCalzeimer_PE_MED_ORÇA_6 38 12 3" xfId="10995"/>
    <cellStyle name="_UCCalzeimer_PE_MED_ORÇA_6 38 12 4" xfId="14247"/>
    <cellStyle name="_UCCalzeimer_PE_MED_ORÇA_6 38 12 5" xfId="17499"/>
    <cellStyle name="_UCCalzeimer_PE_MED_ORÇA_6 38 12 6" xfId="20750"/>
    <cellStyle name="_UCCalzeimer_PE_MED_ORÇA_6 38 12 7" xfId="23974"/>
    <cellStyle name="_UCCalzeimer_PE_MED_ORÇA_6 38 13" xfId="2251"/>
    <cellStyle name="_UCCalzeimer_PE_MED_ORÇA_6 38 13 2" xfId="5165"/>
    <cellStyle name="_UCCalzeimer_PE_MED_ORÇA_6 38 13 3" xfId="10996"/>
    <cellStyle name="_UCCalzeimer_PE_MED_ORÇA_6 38 13 4" xfId="14248"/>
    <cellStyle name="_UCCalzeimer_PE_MED_ORÇA_6 38 13 5" xfId="17500"/>
    <cellStyle name="_UCCalzeimer_PE_MED_ORÇA_6 38 13 6" xfId="20751"/>
    <cellStyle name="_UCCalzeimer_PE_MED_ORÇA_6 38 13 7" xfId="23975"/>
    <cellStyle name="_UCCalzeimer_PE_MED_ORÇA_6 38 14" xfId="5161"/>
    <cellStyle name="_UCCalzeimer_PE_MED_ORÇA_6 38 15" xfId="10992"/>
    <cellStyle name="_UCCalzeimer_PE_MED_ORÇA_6 38 16" xfId="14244"/>
    <cellStyle name="_UCCalzeimer_PE_MED_ORÇA_6 38 17" xfId="17496"/>
    <cellStyle name="_UCCalzeimer_PE_MED_ORÇA_6 38 18" xfId="20747"/>
    <cellStyle name="_UCCalzeimer_PE_MED_ORÇA_6 38 19" xfId="23971"/>
    <cellStyle name="_UCCalzeimer_PE_MED_ORÇA_6 38 2" xfId="2252"/>
    <cellStyle name="_UCCalzeimer_PE_MED_ORÇA_6 38 2 2" xfId="5166"/>
    <cellStyle name="_UCCalzeimer_PE_MED_ORÇA_6 38 2 3" xfId="10997"/>
    <cellStyle name="_UCCalzeimer_PE_MED_ORÇA_6 38 2 4" xfId="14249"/>
    <cellStyle name="_UCCalzeimer_PE_MED_ORÇA_6 38 2 5" xfId="17501"/>
    <cellStyle name="_UCCalzeimer_PE_MED_ORÇA_6 38 2 6" xfId="20752"/>
    <cellStyle name="_UCCalzeimer_PE_MED_ORÇA_6 38 2 7" xfId="23976"/>
    <cellStyle name="_UCCalzeimer_PE_MED_ORÇA_6 38 3" xfId="2253"/>
    <cellStyle name="_UCCalzeimer_PE_MED_ORÇA_6 38 3 2" xfId="5167"/>
    <cellStyle name="_UCCalzeimer_PE_MED_ORÇA_6 38 3 3" xfId="10998"/>
    <cellStyle name="_UCCalzeimer_PE_MED_ORÇA_6 38 3 4" xfId="14250"/>
    <cellStyle name="_UCCalzeimer_PE_MED_ORÇA_6 38 3 5" xfId="17502"/>
    <cellStyle name="_UCCalzeimer_PE_MED_ORÇA_6 38 3 6" xfId="20753"/>
    <cellStyle name="_UCCalzeimer_PE_MED_ORÇA_6 38 3 7" xfId="23977"/>
    <cellStyle name="_UCCalzeimer_PE_MED_ORÇA_6 38 4" xfId="2254"/>
    <cellStyle name="_UCCalzeimer_PE_MED_ORÇA_6 38 4 2" xfId="5168"/>
    <cellStyle name="_UCCalzeimer_PE_MED_ORÇA_6 38 4 3" xfId="10999"/>
    <cellStyle name="_UCCalzeimer_PE_MED_ORÇA_6 38 4 4" xfId="14251"/>
    <cellStyle name="_UCCalzeimer_PE_MED_ORÇA_6 38 4 5" xfId="17503"/>
    <cellStyle name="_UCCalzeimer_PE_MED_ORÇA_6 38 4 6" xfId="20754"/>
    <cellStyle name="_UCCalzeimer_PE_MED_ORÇA_6 38 4 7" xfId="23978"/>
    <cellStyle name="_UCCalzeimer_PE_MED_ORÇA_6 38 5" xfId="2255"/>
    <cellStyle name="_UCCalzeimer_PE_MED_ORÇA_6 38 5 2" xfId="5169"/>
    <cellStyle name="_UCCalzeimer_PE_MED_ORÇA_6 38 5 3" xfId="11000"/>
    <cellStyle name="_UCCalzeimer_PE_MED_ORÇA_6 38 5 4" xfId="14252"/>
    <cellStyle name="_UCCalzeimer_PE_MED_ORÇA_6 38 5 5" xfId="17504"/>
    <cellStyle name="_UCCalzeimer_PE_MED_ORÇA_6 38 5 6" xfId="20755"/>
    <cellStyle name="_UCCalzeimer_PE_MED_ORÇA_6 38 5 7" xfId="23979"/>
    <cellStyle name="_UCCalzeimer_PE_MED_ORÇA_6 38 6" xfId="2256"/>
    <cellStyle name="_UCCalzeimer_PE_MED_ORÇA_6 38 6 2" xfId="5170"/>
    <cellStyle name="_UCCalzeimer_PE_MED_ORÇA_6 38 6 3" xfId="11001"/>
    <cellStyle name="_UCCalzeimer_PE_MED_ORÇA_6 38 6 4" xfId="14253"/>
    <cellStyle name="_UCCalzeimer_PE_MED_ORÇA_6 38 6 5" xfId="17505"/>
    <cellStyle name="_UCCalzeimer_PE_MED_ORÇA_6 38 6 6" xfId="20756"/>
    <cellStyle name="_UCCalzeimer_PE_MED_ORÇA_6 38 6 7" xfId="23980"/>
    <cellStyle name="_UCCalzeimer_PE_MED_ORÇA_6 38 7" xfId="2257"/>
    <cellStyle name="_UCCalzeimer_PE_MED_ORÇA_6 38 7 2" xfId="5171"/>
    <cellStyle name="_UCCalzeimer_PE_MED_ORÇA_6 38 7 3" xfId="11002"/>
    <cellStyle name="_UCCalzeimer_PE_MED_ORÇA_6 38 7 4" xfId="14254"/>
    <cellStyle name="_UCCalzeimer_PE_MED_ORÇA_6 38 7 5" xfId="17506"/>
    <cellStyle name="_UCCalzeimer_PE_MED_ORÇA_6 38 7 6" xfId="20757"/>
    <cellStyle name="_UCCalzeimer_PE_MED_ORÇA_6 38 7 7" xfId="23981"/>
    <cellStyle name="_UCCalzeimer_PE_MED_ORÇA_6 38 8" xfId="2258"/>
    <cellStyle name="_UCCalzeimer_PE_MED_ORÇA_6 38 8 2" xfId="5172"/>
    <cellStyle name="_UCCalzeimer_PE_MED_ORÇA_6 38 8 3" xfId="11003"/>
    <cellStyle name="_UCCalzeimer_PE_MED_ORÇA_6 38 8 4" xfId="14255"/>
    <cellStyle name="_UCCalzeimer_PE_MED_ORÇA_6 38 8 5" xfId="17507"/>
    <cellStyle name="_UCCalzeimer_PE_MED_ORÇA_6 38 8 6" xfId="20758"/>
    <cellStyle name="_UCCalzeimer_PE_MED_ORÇA_6 38 8 7" xfId="23982"/>
    <cellStyle name="_UCCalzeimer_PE_MED_ORÇA_6 38 9" xfId="2259"/>
    <cellStyle name="_UCCalzeimer_PE_MED_ORÇA_6 38 9 2" xfId="5173"/>
    <cellStyle name="_UCCalzeimer_PE_MED_ORÇA_6 38 9 3" xfId="11004"/>
    <cellStyle name="_UCCalzeimer_PE_MED_ORÇA_6 38 9 4" xfId="14256"/>
    <cellStyle name="_UCCalzeimer_PE_MED_ORÇA_6 38 9 5" xfId="17508"/>
    <cellStyle name="_UCCalzeimer_PE_MED_ORÇA_6 38 9 6" xfId="20759"/>
    <cellStyle name="_UCCalzeimer_PE_MED_ORÇA_6 38 9 7" xfId="23983"/>
    <cellStyle name="_UCCalzeimer_PE_MED_ORÇA_6 39" xfId="2260"/>
    <cellStyle name="_UCCalzeimer_PE_MED_ORÇA_6 39 10" xfId="2261"/>
    <cellStyle name="_UCCalzeimer_PE_MED_ORÇA_6 39 10 2" xfId="5175"/>
    <cellStyle name="_UCCalzeimer_PE_MED_ORÇA_6 39 10 3" xfId="11006"/>
    <cellStyle name="_UCCalzeimer_PE_MED_ORÇA_6 39 10 4" xfId="14258"/>
    <cellStyle name="_UCCalzeimer_PE_MED_ORÇA_6 39 10 5" xfId="17510"/>
    <cellStyle name="_UCCalzeimer_PE_MED_ORÇA_6 39 10 6" xfId="20761"/>
    <cellStyle name="_UCCalzeimer_PE_MED_ORÇA_6 39 10 7" xfId="23985"/>
    <cellStyle name="_UCCalzeimer_PE_MED_ORÇA_6 39 11" xfId="2262"/>
    <cellStyle name="_UCCalzeimer_PE_MED_ORÇA_6 39 11 2" xfId="5176"/>
    <cellStyle name="_UCCalzeimer_PE_MED_ORÇA_6 39 11 3" xfId="11007"/>
    <cellStyle name="_UCCalzeimer_PE_MED_ORÇA_6 39 11 4" xfId="14259"/>
    <cellStyle name="_UCCalzeimer_PE_MED_ORÇA_6 39 11 5" xfId="17511"/>
    <cellStyle name="_UCCalzeimer_PE_MED_ORÇA_6 39 11 6" xfId="20762"/>
    <cellStyle name="_UCCalzeimer_PE_MED_ORÇA_6 39 11 7" xfId="23986"/>
    <cellStyle name="_UCCalzeimer_PE_MED_ORÇA_6 39 12" xfId="2263"/>
    <cellStyle name="_UCCalzeimer_PE_MED_ORÇA_6 39 12 2" xfId="5177"/>
    <cellStyle name="_UCCalzeimer_PE_MED_ORÇA_6 39 12 3" xfId="11008"/>
    <cellStyle name="_UCCalzeimer_PE_MED_ORÇA_6 39 12 4" xfId="14260"/>
    <cellStyle name="_UCCalzeimer_PE_MED_ORÇA_6 39 12 5" xfId="17512"/>
    <cellStyle name="_UCCalzeimer_PE_MED_ORÇA_6 39 12 6" xfId="20763"/>
    <cellStyle name="_UCCalzeimer_PE_MED_ORÇA_6 39 12 7" xfId="23987"/>
    <cellStyle name="_UCCalzeimer_PE_MED_ORÇA_6 39 13" xfId="2264"/>
    <cellStyle name="_UCCalzeimer_PE_MED_ORÇA_6 39 13 2" xfId="5178"/>
    <cellStyle name="_UCCalzeimer_PE_MED_ORÇA_6 39 13 3" xfId="11009"/>
    <cellStyle name="_UCCalzeimer_PE_MED_ORÇA_6 39 13 4" xfId="14261"/>
    <cellStyle name="_UCCalzeimer_PE_MED_ORÇA_6 39 13 5" xfId="17513"/>
    <cellStyle name="_UCCalzeimer_PE_MED_ORÇA_6 39 13 6" xfId="20764"/>
    <cellStyle name="_UCCalzeimer_PE_MED_ORÇA_6 39 13 7" xfId="23988"/>
    <cellStyle name="_UCCalzeimer_PE_MED_ORÇA_6 39 14" xfId="5174"/>
    <cellStyle name="_UCCalzeimer_PE_MED_ORÇA_6 39 15" xfId="11005"/>
    <cellStyle name="_UCCalzeimer_PE_MED_ORÇA_6 39 16" xfId="14257"/>
    <cellStyle name="_UCCalzeimer_PE_MED_ORÇA_6 39 17" xfId="17509"/>
    <cellStyle name="_UCCalzeimer_PE_MED_ORÇA_6 39 18" xfId="20760"/>
    <cellStyle name="_UCCalzeimer_PE_MED_ORÇA_6 39 19" xfId="23984"/>
    <cellStyle name="_UCCalzeimer_PE_MED_ORÇA_6 39 2" xfId="2265"/>
    <cellStyle name="_UCCalzeimer_PE_MED_ORÇA_6 39 2 2" xfId="5179"/>
    <cellStyle name="_UCCalzeimer_PE_MED_ORÇA_6 39 2 3" xfId="11010"/>
    <cellStyle name="_UCCalzeimer_PE_MED_ORÇA_6 39 2 4" xfId="14262"/>
    <cellStyle name="_UCCalzeimer_PE_MED_ORÇA_6 39 2 5" xfId="17514"/>
    <cellStyle name="_UCCalzeimer_PE_MED_ORÇA_6 39 2 6" xfId="20765"/>
    <cellStyle name="_UCCalzeimer_PE_MED_ORÇA_6 39 2 7" xfId="23989"/>
    <cellStyle name="_UCCalzeimer_PE_MED_ORÇA_6 39 3" xfId="2266"/>
    <cellStyle name="_UCCalzeimer_PE_MED_ORÇA_6 39 3 2" xfId="5180"/>
    <cellStyle name="_UCCalzeimer_PE_MED_ORÇA_6 39 3 3" xfId="11011"/>
    <cellStyle name="_UCCalzeimer_PE_MED_ORÇA_6 39 3 4" xfId="14263"/>
    <cellStyle name="_UCCalzeimer_PE_MED_ORÇA_6 39 3 5" xfId="17515"/>
    <cellStyle name="_UCCalzeimer_PE_MED_ORÇA_6 39 3 6" xfId="20766"/>
    <cellStyle name="_UCCalzeimer_PE_MED_ORÇA_6 39 3 7" xfId="23990"/>
    <cellStyle name="_UCCalzeimer_PE_MED_ORÇA_6 39 4" xfId="2267"/>
    <cellStyle name="_UCCalzeimer_PE_MED_ORÇA_6 39 4 2" xfId="5181"/>
    <cellStyle name="_UCCalzeimer_PE_MED_ORÇA_6 39 4 3" xfId="11012"/>
    <cellStyle name="_UCCalzeimer_PE_MED_ORÇA_6 39 4 4" xfId="14264"/>
    <cellStyle name="_UCCalzeimer_PE_MED_ORÇA_6 39 4 5" xfId="17516"/>
    <cellStyle name="_UCCalzeimer_PE_MED_ORÇA_6 39 4 6" xfId="20767"/>
    <cellStyle name="_UCCalzeimer_PE_MED_ORÇA_6 39 4 7" xfId="23991"/>
    <cellStyle name="_UCCalzeimer_PE_MED_ORÇA_6 39 5" xfId="2268"/>
    <cellStyle name="_UCCalzeimer_PE_MED_ORÇA_6 39 5 2" xfId="5182"/>
    <cellStyle name="_UCCalzeimer_PE_MED_ORÇA_6 39 5 3" xfId="11013"/>
    <cellStyle name="_UCCalzeimer_PE_MED_ORÇA_6 39 5 4" xfId="14265"/>
    <cellStyle name="_UCCalzeimer_PE_MED_ORÇA_6 39 5 5" xfId="17517"/>
    <cellStyle name="_UCCalzeimer_PE_MED_ORÇA_6 39 5 6" xfId="20768"/>
    <cellStyle name="_UCCalzeimer_PE_MED_ORÇA_6 39 5 7" xfId="23992"/>
    <cellStyle name="_UCCalzeimer_PE_MED_ORÇA_6 39 6" xfId="2269"/>
    <cellStyle name="_UCCalzeimer_PE_MED_ORÇA_6 39 6 2" xfId="5183"/>
    <cellStyle name="_UCCalzeimer_PE_MED_ORÇA_6 39 6 3" xfId="11014"/>
    <cellStyle name="_UCCalzeimer_PE_MED_ORÇA_6 39 6 4" xfId="14266"/>
    <cellStyle name="_UCCalzeimer_PE_MED_ORÇA_6 39 6 5" xfId="17518"/>
    <cellStyle name="_UCCalzeimer_PE_MED_ORÇA_6 39 6 6" xfId="20769"/>
    <cellStyle name="_UCCalzeimer_PE_MED_ORÇA_6 39 6 7" xfId="23993"/>
    <cellStyle name="_UCCalzeimer_PE_MED_ORÇA_6 39 7" xfId="2270"/>
    <cellStyle name="_UCCalzeimer_PE_MED_ORÇA_6 39 7 2" xfId="5184"/>
    <cellStyle name="_UCCalzeimer_PE_MED_ORÇA_6 39 7 3" xfId="11015"/>
    <cellStyle name="_UCCalzeimer_PE_MED_ORÇA_6 39 7 4" xfId="14267"/>
    <cellStyle name="_UCCalzeimer_PE_MED_ORÇA_6 39 7 5" xfId="17519"/>
    <cellStyle name="_UCCalzeimer_PE_MED_ORÇA_6 39 7 6" xfId="20770"/>
    <cellStyle name="_UCCalzeimer_PE_MED_ORÇA_6 39 7 7" xfId="23994"/>
    <cellStyle name="_UCCalzeimer_PE_MED_ORÇA_6 39 8" xfId="2271"/>
    <cellStyle name="_UCCalzeimer_PE_MED_ORÇA_6 39 8 2" xfId="5185"/>
    <cellStyle name="_UCCalzeimer_PE_MED_ORÇA_6 39 8 3" xfId="11016"/>
    <cellStyle name="_UCCalzeimer_PE_MED_ORÇA_6 39 8 4" xfId="14268"/>
    <cellStyle name="_UCCalzeimer_PE_MED_ORÇA_6 39 8 5" xfId="17520"/>
    <cellStyle name="_UCCalzeimer_PE_MED_ORÇA_6 39 8 6" xfId="20771"/>
    <cellStyle name="_UCCalzeimer_PE_MED_ORÇA_6 39 8 7" xfId="23995"/>
    <cellStyle name="_UCCalzeimer_PE_MED_ORÇA_6 39 9" xfId="2272"/>
    <cellStyle name="_UCCalzeimer_PE_MED_ORÇA_6 39 9 2" xfId="5186"/>
    <cellStyle name="_UCCalzeimer_PE_MED_ORÇA_6 39 9 3" xfId="11017"/>
    <cellStyle name="_UCCalzeimer_PE_MED_ORÇA_6 39 9 4" xfId="14269"/>
    <cellStyle name="_UCCalzeimer_PE_MED_ORÇA_6 39 9 5" xfId="17521"/>
    <cellStyle name="_UCCalzeimer_PE_MED_ORÇA_6 39 9 6" xfId="20772"/>
    <cellStyle name="_UCCalzeimer_PE_MED_ORÇA_6 39 9 7" xfId="23996"/>
    <cellStyle name="_UCCalzeimer_PE_MED_ORÇA_6 4" xfId="211"/>
    <cellStyle name="_UCCalzeimer_PE_MED_ORÇA_6 4 10" xfId="2273"/>
    <cellStyle name="_UCCalzeimer_PE_MED_ORÇA_6 4 10 2" xfId="5187"/>
    <cellStyle name="_UCCalzeimer_PE_MED_ORÇA_6 4 10 3" xfId="11019"/>
    <cellStyle name="_UCCalzeimer_PE_MED_ORÇA_6 4 10 4" xfId="14271"/>
    <cellStyle name="_UCCalzeimer_PE_MED_ORÇA_6 4 10 5" xfId="17523"/>
    <cellStyle name="_UCCalzeimer_PE_MED_ORÇA_6 4 10 6" xfId="20774"/>
    <cellStyle name="_UCCalzeimer_PE_MED_ORÇA_6 4 10 7" xfId="23998"/>
    <cellStyle name="_UCCalzeimer_PE_MED_ORÇA_6 4 11" xfId="2274"/>
    <cellStyle name="_UCCalzeimer_PE_MED_ORÇA_6 4 11 2" xfId="5188"/>
    <cellStyle name="_UCCalzeimer_PE_MED_ORÇA_6 4 11 3" xfId="11020"/>
    <cellStyle name="_UCCalzeimer_PE_MED_ORÇA_6 4 11 4" xfId="14272"/>
    <cellStyle name="_UCCalzeimer_PE_MED_ORÇA_6 4 11 5" xfId="17524"/>
    <cellStyle name="_UCCalzeimer_PE_MED_ORÇA_6 4 11 6" xfId="20775"/>
    <cellStyle name="_UCCalzeimer_PE_MED_ORÇA_6 4 11 7" xfId="23999"/>
    <cellStyle name="_UCCalzeimer_PE_MED_ORÇA_6 4 12" xfId="2275"/>
    <cellStyle name="_UCCalzeimer_PE_MED_ORÇA_6 4 12 2" xfId="5189"/>
    <cellStyle name="_UCCalzeimer_PE_MED_ORÇA_6 4 12 3" xfId="11021"/>
    <cellStyle name="_UCCalzeimer_PE_MED_ORÇA_6 4 12 4" xfId="14273"/>
    <cellStyle name="_UCCalzeimer_PE_MED_ORÇA_6 4 12 5" xfId="17525"/>
    <cellStyle name="_UCCalzeimer_PE_MED_ORÇA_6 4 12 6" xfId="20776"/>
    <cellStyle name="_UCCalzeimer_PE_MED_ORÇA_6 4 12 7" xfId="24000"/>
    <cellStyle name="_UCCalzeimer_PE_MED_ORÇA_6 4 13" xfId="2276"/>
    <cellStyle name="_UCCalzeimer_PE_MED_ORÇA_6 4 13 2" xfId="5190"/>
    <cellStyle name="_UCCalzeimer_PE_MED_ORÇA_6 4 13 3" xfId="11022"/>
    <cellStyle name="_UCCalzeimer_PE_MED_ORÇA_6 4 13 4" xfId="14274"/>
    <cellStyle name="_UCCalzeimer_PE_MED_ORÇA_6 4 13 5" xfId="17526"/>
    <cellStyle name="_UCCalzeimer_PE_MED_ORÇA_6 4 13 6" xfId="20777"/>
    <cellStyle name="_UCCalzeimer_PE_MED_ORÇA_6 4 13 7" xfId="24001"/>
    <cellStyle name="_UCCalzeimer_PE_MED_ORÇA_6 4 14" xfId="2277"/>
    <cellStyle name="_UCCalzeimer_PE_MED_ORÇA_6 4 14 2" xfId="5191"/>
    <cellStyle name="_UCCalzeimer_PE_MED_ORÇA_6 4 14 3" xfId="11023"/>
    <cellStyle name="_UCCalzeimer_PE_MED_ORÇA_6 4 14 4" xfId="14275"/>
    <cellStyle name="_UCCalzeimer_PE_MED_ORÇA_6 4 14 5" xfId="17527"/>
    <cellStyle name="_UCCalzeimer_PE_MED_ORÇA_6 4 14 6" xfId="20778"/>
    <cellStyle name="_UCCalzeimer_PE_MED_ORÇA_6 4 14 7" xfId="24002"/>
    <cellStyle name="_UCCalzeimer_PE_MED_ORÇA_6 4 15" xfId="2278"/>
    <cellStyle name="_UCCalzeimer_PE_MED_ORÇA_6 4 15 2" xfId="5192"/>
    <cellStyle name="_UCCalzeimer_PE_MED_ORÇA_6 4 15 3" xfId="11024"/>
    <cellStyle name="_UCCalzeimer_PE_MED_ORÇA_6 4 15 4" xfId="14276"/>
    <cellStyle name="_UCCalzeimer_PE_MED_ORÇA_6 4 15 5" xfId="17528"/>
    <cellStyle name="_UCCalzeimer_PE_MED_ORÇA_6 4 15 6" xfId="20779"/>
    <cellStyle name="_UCCalzeimer_PE_MED_ORÇA_6 4 15 7" xfId="24003"/>
    <cellStyle name="_UCCalzeimer_PE_MED_ORÇA_6 4 16" xfId="2279"/>
    <cellStyle name="_UCCalzeimer_PE_MED_ORÇA_6 4 16 2" xfId="5193"/>
    <cellStyle name="_UCCalzeimer_PE_MED_ORÇA_6 4 16 3" xfId="11025"/>
    <cellStyle name="_UCCalzeimer_PE_MED_ORÇA_6 4 16 4" xfId="14277"/>
    <cellStyle name="_UCCalzeimer_PE_MED_ORÇA_6 4 16 5" xfId="17529"/>
    <cellStyle name="_UCCalzeimer_PE_MED_ORÇA_6 4 16 6" xfId="20780"/>
    <cellStyle name="_UCCalzeimer_PE_MED_ORÇA_6 4 16 7" xfId="24004"/>
    <cellStyle name="_UCCalzeimer_PE_MED_ORÇA_6 4 17" xfId="2280"/>
    <cellStyle name="_UCCalzeimer_PE_MED_ORÇA_6 4 17 2" xfId="5194"/>
    <cellStyle name="_UCCalzeimer_PE_MED_ORÇA_6 4 17 3" xfId="11026"/>
    <cellStyle name="_UCCalzeimer_PE_MED_ORÇA_6 4 17 4" xfId="14278"/>
    <cellStyle name="_UCCalzeimer_PE_MED_ORÇA_6 4 17 5" xfId="17530"/>
    <cellStyle name="_UCCalzeimer_PE_MED_ORÇA_6 4 17 6" xfId="20781"/>
    <cellStyle name="_UCCalzeimer_PE_MED_ORÇA_6 4 17 7" xfId="24005"/>
    <cellStyle name="_UCCalzeimer_PE_MED_ORÇA_6 4 18" xfId="2281"/>
    <cellStyle name="_UCCalzeimer_PE_MED_ORÇA_6 4 18 2" xfId="5195"/>
    <cellStyle name="_UCCalzeimer_PE_MED_ORÇA_6 4 18 3" xfId="11027"/>
    <cellStyle name="_UCCalzeimer_PE_MED_ORÇA_6 4 18 4" xfId="14279"/>
    <cellStyle name="_UCCalzeimer_PE_MED_ORÇA_6 4 18 5" xfId="17531"/>
    <cellStyle name="_UCCalzeimer_PE_MED_ORÇA_6 4 18 6" xfId="20782"/>
    <cellStyle name="_UCCalzeimer_PE_MED_ORÇA_6 4 18 7" xfId="24006"/>
    <cellStyle name="_UCCalzeimer_PE_MED_ORÇA_6 4 19" xfId="2282"/>
    <cellStyle name="_UCCalzeimer_PE_MED_ORÇA_6 4 19 2" xfId="5196"/>
    <cellStyle name="_UCCalzeimer_PE_MED_ORÇA_6 4 19 3" xfId="11028"/>
    <cellStyle name="_UCCalzeimer_PE_MED_ORÇA_6 4 19 4" xfId="14280"/>
    <cellStyle name="_UCCalzeimer_PE_MED_ORÇA_6 4 19 5" xfId="17532"/>
    <cellStyle name="_UCCalzeimer_PE_MED_ORÇA_6 4 19 6" xfId="20783"/>
    <cellStyle name="_UCCalzeimer_PE_MED_ORÇA_6 4 19 7" xfId="24007"/>
    <cellStyle name="_UCCalzeimer_PE_MED_ORÇA_6 4 2" xfId="2283"/>
    <cellStyle name="_UCCalzeimer_PE_MED_ORÇA_6 4 2 2" xfId="5197"/>
    <cellStyle name="_UCCalzeimer_PE_MED_ORÇA_6 4 2 3" xfId="11029"/>
    <cellStyle name="_UCCalzeimer_PE_MED_ORÇA_6 4 2 4" xfId="14281"/>
    <cellStyle name="_UCCalzeimer_PE_MED_ORÇA_6 4 2 5" xfId="17533"/>
    <cellStyle name="_UCCalzeimer_PE_MED_ORÇA_6 4 2 6" xfId="20784"/>
    <cellStyle name="_UCCalzeimer_PE_MED_ORÇA_6 4 2 7" xfId="24008"/>
    <cellStyle name="_UCCalzeimer_PE_MED_ORÇA_6 4 20" xfId="2284"/>
    <cellStyle name="_UCCalzeimer_PE_MED_ORÇA_6 4 20 2" xfId="5198"/>
    <cellStyle name="_UCCalzeimer_PE_MED_ORÇA_6 4 20 3" xfId="11030"/>
    <cellStyle name="_UCCalzeimer_PE_MED_ORÇA_6 4 20 4" xfId="14282"/>
    <cellStyle name="_UCCalzeimer_PE_MED_ORÇA_6 4 20 5" xfId="17534"/>
    <cellStyle name="_UCCalzeimer_PE_MED_ORÇA_6 4 20 6" xfId="20785"/>
    <cellStyle name="_UCCalzeimer_PE_MED_ORÇA_6 4 20 7" xfId="24009"/>
    <cellStyle name="_UCCalzeimer_PE_MED_ORÇA_6 4 21" xfId="2285"/>
    <cellStyle name="_UCCalzeimer_PE_MED_ORÇA_6 4 21 2" xfId="5199"/>
    <cellStyle name="_UCCalzeimer_PE_MED_ORÇA_6 4 21 3" xfId="11031"/>
    <cellStyle name="_UCCalzeimer_PE_MED_ORÇA_6 4 21 4" xfId="14283"/>
    <cellStyle name="_UCCalzeimer_PE_MED_ORÇA_6 4 21 5" xfId="17535"/>
    <cellStyle name="_UCCalzeimer_PE_MED_ORÇA_6 4 21 6" xfId="20786"/>
    <cellStyle name="_UCCalzeimer_PE_MED_ORÇA_6 4 21 7" xfId="24010"/>
    <cellStyle name="_UCCalzeimer_PE_MED_ORÇA_6 4 22" xfId="2286"/>
    <cellStyle name="_UCCalzeimer_PE_MED_ORÇA_6 4 22 2" xfId="5200"/>
    <cellStyle name="_UCCalzeimer_PE_MED_ORÇA_6 4 22 3" xfId="11032"/>
    <cellStyle name="_UCCalzeimer_PE_MED_ORÇA_6 4 22 4" xfId="14284"/>
    <cellStyle name="_UCCalzeimer_PE_MED_ORÇA_6 4 22 5" xfId="17536"/>
    <cellStyle name="_UCCalzeimer_PE_MED_ORÇA_6 4 22 6" xfId="20787"/>
    <cellStyle name="_UCCalzeimer_PE_MED_ORÇA_6 4 22 7" xfId="24011"/>
    <cellStyle name="_UCCalzeimer_PE_MED_ORÇA_6 4 23" xfId="2287"/>
    <cellStyle name="_UCCalzeimer_PE_MED_ORÇA_6 4 23 2" xfId="5201"/>
    <cellStyle name="_UCCalzeimer_PE_MED_ORÇA_6 4 23 3" xfId="11033"/>
    <cellStyle name="_UCCalzeimer_PE_MED_ORÇA_6 4 23 4" xfId="14285"/>
    <cellStyle name="_UCCalzeimer_PE_MED_ORÇA_6 4 23 5" xfId="17537"/>
    <cellStyle name="_UCCalzeimer_PE_MED_ORÇA_6 4 23 6" xfId="20788"/>
    <cellStyle name="_UCCalzeimer_PE_MED_ORÇA_6 4 23 7" xfId="24012"/>
    <cellStyle name="_UCCalzeimer_PE_MED_ORÇA_6 4 24" xfId="2288"/>
    <cellStyle name="_UCCalzeimer_PE_MED_ORÇA_6 4 24 2" xfId="5202"/>
    <cellStyle name="_UCCalzeimer_PE_MED_ORÇA_6 4 24 3" xfId="11034"/>
    <cellStyle name="_UCCalzeimer_PE_MED_ORÇA_6 4 24 4" xfId="14286"/>
    <cellStyle name="_UCCalzeimer_PE_MED_ORÇA_6 4 24 5" xfId="17538"/>
    <cellStyle name="_UCCalzeimer_PE_MED_ORÇA_6 4 24 6" xfId="20789"/>
    <cellStyle name="_UCCalzeimer_PE_MED_ORÇA_6 4 24 7" xfId="24013"/>
    <cellStyle name="_UCCalzeimer_PE_MED_ORÇA_6 4 25" xfId="2289"/>
    <cellStyle name="_UCCalzeimer_PE_MED_ORÇA_6 4 25 2" xfId="5203"/>
    <cellStyle name="_UCCalzeimer_PE_MED_ORÇA_6 4 25 3" xfId="11035"/>
    <cellStyle name="_UCCalzeimer_PE_MED_ORÇA_6 4 25 4" xfId="14287"/>
    <cellStyle name="_UCCalzeimer_PE_MED_ORÇA_6 4 25 5" xfId="17539"/>
    <cellStyle name="_UCCalzeimer_PE_MED_ORÇA_6 4 25 6" xfId="20790"/>
    <cellStyle name="_UCCalzeimer_PE_MED_ORÇA_6 4 25 7" xfId="24014"/>
    <cellStyle name="_UCCalzeimer_PE_MED_ORÇA_6 4 26" xfId="3163"/>
    <cellStyle name="_UCCalzeimer_PE_MED_ORÇA_6 4 27" xfId="11018"/>
    <cellStyle name="_UCCalzeimer_PE_MED_ORÇA_6 4 28" xfId="14270"/>
    <cellStyle name="_UCCalzeimer_PE_MED_ORÇA_6 4 29" xfId="17522"/>
    <cellStyle name="_UCCalzeimer_PE_MED_ORÇA_6 4 3" xfId="2290"/>
    <cellStyle name="_UCCalzeimer_PE_MED_ORÇA_6 4 3 2" xfId="5204"/>
    <cellStyle name="_UCCalzeimer_PE_MED_ORÇA_6 4 3 3" xfId="11036"/>
    <cellStyle name="_UCCalzeimer_PE_MED_ORÇA_6 4 3 4" xfId="14288"/>
    <cellStyle name="_UCCalzeimer_PE_MED_ORÇA_6 4 3 5" xfId="17540"/>
    <cellStyle name="_UCCalzeimer_PE_MED_ORÇA_6 4 3 6" xfId="20791"/>
    <cellStyle name="_UCCalzeimer_PE_MED_ORÇA_6 4 3 7" xfId="24015"/>
    <cellStyle name="_UCCalzeimer_PE_MED_ORÇA_6 4 30" xfId="20773"/>
    <cellStyle name="_UCCalzeimer_PE_MED_ORÇA_6 4 31" xfId="23997"/>
    <cellStyle name="_UCCalzeimer_PE_MED_ORÇA_6 4 4" xfId="2291"/>
    <cellStyle name="_UCCalzeimer_PE_MED_ORÇA_6 4 4 2" xfId="5205"/>
    <cellStyle name="_UCCalzeimer_PE_MED_ORÇA_6 4 4 3" xfId="11037"/>
    <cellStyle name="_UCCalzeimer_PE_MED_ORÇA_6 4 4 4" xfId="14289"/>
    <cellStyle name="_UCCalzeimer_PE_MED_ORÇA_6 4 4 5" xfId="17541"/>
    <cellStyle name="_UCCalzeimer_PE_MED_ORÇA_6 4 4 6" xfId="20792"/>
    <cellStyle name="_UCCalzeimer_PE_MED_ORÇA_6 4 4 7" xfId="24016"/>
    <cellStyle name="_UCCalzeimer_PE_MED_ORÇA_6 4 5" xfId="2292"/>
    <cellStyle name="_UCCalzeimer_PE_MED_ORÇA_6 4 5 2" xfId="5206"/>
    <cellStyle name="_UCCalzeimer_PE_MED_ORÇA_6 4 5 3" xfId="11038"/>
    <cellStyle name="_UCCalzeimer_PE_MED_ORÇA_6 4 5 4" xfId="14290"/>
    <cellStyle name="_UCCalzeimer_PE_MED_ORÇA_6 4 5 5" xfId="17542"/>
    <cellStyle name="_UCCalzeimer_PE_MED_ORÇA_6 4 5 6" xfId="20793"/>
    <cellStyle name="_UCCalzeimer_PE_MED_ORÇA_6 4 5 7" xfId="24017"/>
    <cellStyle name="_UCCalzeimer_PE_MED_ORÇA_6 4 6" xfId="2293"/>
    <cellStyle name="_UCCalzeimer_PE_MED_ORÇA_6 4 6 2" xfId="5207"/>
    <cellStyle name="_UCCalzeimer_PE_MED_ORÇA_6 4 6 3" xfId="11039"/>
    <cellStyle name="_UCCalzeimer_PE_MED_ORÇA_6 4 6 4" xfId="14291"/>
    <cellStyle name="_UCCalzeimer_PE_MED_ORÇA_6 4 6 5" xfId="17543"/>
    <cellStyle name="_UCCalzeimer_PE_MED_ORÇA_6 4 6 6" xfId="20794"/>
    <cellStyle name="_UCCalzeimer_PE_MED_ORÇA_6 4 6 7" xfId="24018"/>
    <cellStyle name="_UCCalzeimer_PE_MED_ORÇA_6 4 7" xfId="2294"/>
    <cellStyle name="_UCCalzeimer_PE_MED_ORÇA_6 4 7 2" xfId="5208"/>
    <cellStyle name="_UCCalzeimer_PE_MED_ORÇA_6 4 7 3" xfId="11040"/>
    <cellStyle name="_UCCalzeimer_PE_MED_ORÇA_6 4 7 4" xfId="14292"/>
    <cellStyle name="_UCCalzeimer_PE_MED_ORÇA_6 4 7 5" xfId="17544"/>
    <cellStyle name="_UCCalzeimer_PE_MED_ORÇA_6 4 7 6" xfId="20795"/>
    <cellStyle name="_UCCalzeimer_PE_MED_ORÇA_6 4 7 7" xfId="24019"/>
    <cellStyle name="_UCCalzeimer_PE_MED_ORÇA_6 4 8" xfId="2295"/>
    <cellStyle name="_UCCalzeimer_PE_MED_ORÇA_6 4 8 2" xfId="5209"/>
    <cellStyle name="_UCCalzeimer_PE_MED_ORÇA_6 4 8 3" xfId="11041"/>
    <cellStyle name="_UCCalzeimer_PE_MED_ORÇA_6 4 8 4" xfId="14293"/>
    <cellStyle name="_UCCalzeimer_PE_MED_ORÇA_6 4 8 5" xfId="17545"/>
    <cellStyle name="_UCCalzeimer_PE_MED_ORÇA_6 4 8 6" xfId="20796"/>
    <cellStyle name="_UCCalzeimer_PE_MED_ORÇA_6 4 8 7" xfId="24020"/>
    <cellStyle name="_UCCalzeimer_PE_MED_ORÇA_6 4 9" xfId="2296"/>
    <cellStyle name="_UCCalzeimer_PE_MED_ORÇA_6 4 9 2" xfId="5210"/>
    <cellStyle name="_UCCalzeimer_PE_MED_ORÇA_6 4 9 3" xfId="11042"/>
    <cellStyle name="_UCCalzeimer_PE_MED_ORÇA_6 4 9 4" xfId="14294"/>
    <cellStyle name="_UCCalzeimer_PE_MED_ORÇA_6 4 9 5" xfId="17546"/>
    <cellStyle name="_UCCalzeimer_PE_MED_ORÇA_6 4 9 6" xfId="20797"/>
    <cellStyle name="_UCCalzeimer_PE_MED_ORÇA_6 4 9 7" xfId="24021"/>
    <cellStyle name="_UCCalzeimer_PE_MED_ORÇA_6 4_16-09_PE_V2_ARQ_M-O_28-01-11" xfId="6396"/>
    <cellStyle name="_UCCalzeimer_PE_MED_ORÇA_6 4_ARTICULADO" xfId="6171"/>
    <cellStyle name="_UCCalzeimer_PE_MED_ORÇA_6 4_ARTICULADO 2" xfId="11043"/>
    <cellStyle name="_UCCalzeimer_PE_MED_ORÇA_6 4_ARTICULADO 3" xfId="14295"/>
    <cellStyle name="_UCCalzeimer_PE_MED_ORÇA_6 4_ARTICULADO 4" xfId="17547"/>
    <cellStyle name="_UCCalzeimer_PE_MED_ORÇA_6 4_ARTICULADO 5" xfId="20798"/>
    <cellStyle name="_UCCalzeimer_PE_MED_ORÇA_6 4_ARTICULADO 6" xfId="24022"/>
    <cellStyle name="_UCCalzeimer_PE_MED_ORÇA_6 40" xfId="2297"/>
    <cellStyle name="_UCCalzeimer_PE_MED_ORÇA_6 40 2" xfId="5211"/>
    <cellStyle name="_UCCalzeimer_PE_MED_ORÇA_6 40 3" xfId="11044"/>
    <cellStyle name="_UCCalzeimer_PE_MED_ORÇA_6 40 4" xfId="14296"/>
    <cellStyle name="_UCCalzeimer_PE_MED_ORÇA_6 40 5" xfId="17548"/>
    <cellStyle name="_UCCalzeimer_PE_MED_ORÇA_6 40 6" xfId="20799"/>
    <cellStyle name="_UCCalzeimer_PE_MED_ORÇA_6 40 7" xfId="24023"/>
    <cellStyle name="_UCCalzeimer_PE_MED_ORÇA_6 41" xfId="2298"/>
    <cellStyle name="_UCCalzeimer_PE_MED_ORÇA_6 41 2" xfId="5212"/>
    <cellStyle name="_UCCalzeimer_PE_MED_ORÇA_6 41 3" xfId="11045"/>
    <cellStyle name="_UCCalzeimer_PE_MED_ORÇA_6 41 4" xfId="14297"/>
    <cellStyle name="_UCCalzeimer_PE_MED_ORÇA_6 41 5" xfId="17549"/>
    <cellStyle name="_UCCalzeimer_PE_MED_ORÇA_6 41 6" xfId="20800"/>
    <cellStyle name="_UCCalzeimer_PE_MED_ORÇA_6 41 7" xfId="24024"/>
    <cellStyle name="_UCCalzeimer_PE_MED_ORÇA_6 42" xfId="2299"/>
    <cellStyle name="_UCCalzeimer_PE_MED_ORÇA_6 42 2" xfId="5213"/>
    <cellStyle name="_UCCalzeimer_PE_MED_ORÇA_6 42 3" xfId="11046"/>
    <cellStyle name="_UCCalzeimer_PE_MED_ORÇA_6 42 4" xfId="14298"/>
    <cellStyle name="_UCCalzeimer_PE_MED_ORÇA_6 42 5" xfId="17550"/>
    <cellStyle name="_UCCalzeimer_PE_MED_ORÇA_6 42 6" xfId="20801"/>
    <cellStyle name="_UCCalzeimer_PE_MED_ORÇA_6 42 7" xfId="24025"/>
    <cellStyle name="_UCCalzeimer_PE_MED_ORÇA_6 43" xfId="2300"/>
    <cellStyle name="_UCCalzeimer_PE_MED_ORÇA_6 43 2" xfId="5214"/>
    <cellStyle name="_UCCalzeimer_PE_MED_ORÇA_6 43 3" xfId="11047"/>
    <cellStyle name="_UCCalzeimer_PE_MED_ORÇA_6 43 4" xfId="14299"/>
    <cellStyle name="_UCCalzeimer_PE_MED_ORÇA_6 43 5" xfId="17551"/>
    <cellStyle name="_UCCalzeimer_PE_MED_ORÇA_6 43 6" xfId="20802"/>
    <cellStyle name="_UCCalzeimer_PE_MED_ORÇA_6 43 7" xfId="24026"/>
    <cellStyle name="_UCCalzeimer_PE_MED_ORÇA_6 44" xfId="2301"/>
    <cellStyle name="_UCCalzeimer_PE_MED_ORÇA_6 44 2" xfId="5215"/>
    <cellStyle name="_UCCalzeimer_PE_MED_ORÇA_6 44 3" xfId="11048"/>
    <cellStyle name="_UCCalzeimer_PE_MED_ORÇA_6 44 4" xfId="14300"/>
    <cellStyle name="_UCCalzeimer_PE_MED_ORÇA_6 44 5" xfId="17552"/>
    <cellStyle name="_UCCalzeimer_PE_MED_ORÇA_6 44 6" xfId="20803"/>
    <cellStyle name="_UCCalzeimer_PE_MED_ORÇA_6 44 7" xfId="24027"/>
    <cellStyle name="_UCCalzeimer_PE_MED_ORÇA_6 45" xfId="2302"/>
    <cellStyle name="_UCCalzeimer_PE_MED_ORÇA_6 45 2" xfId="5216"/>
    <cellStyle name="_UCCalzeimer_PE_MED_ORÇA_6 45 3" xfId="11049"/>
    <cellStyle name="_UCCalzeimer_PE_MED_ORÇA_6 45 4" xfId="14301"/>
    <cellStyle name="_UCCalzeimer_PE_MED_ORÇA_6 45 5" xfId="17553"/>
    <cellStyle name="_UCCalzeimer_PE_MED_ORÇA_6 45 6" xfId="20804"/>
    <cellStyle name="_UCCalzeimer_PE_MED_ORÇA_6 45 7" xfId="24028"/>
    <cellStyle name="_UCCalzeimer_PE_MED_ORÇA_6 46" xfId="2303"/>
    <cellStyle name="_UCCalzeimer_PE_MED_ORÇA_6 46 2" xfId="5217"/>
    <cellStyle name="_UCCalzeimer_PE_MED_ORÇA_6 46 3" xfId="11050"/>
    <cellStyle name="_UCCalzeimer_PE_MED_ORÇA_6 46 4" xfId="14302"/>
    <cellStyle name="_UCCalzeimer_PE_MED_ORÇA_6 46 5" xfId="17554"/>
    <cellStyle name="_UCCalzeimer_PE_MED_ORÇA_6 46 6" xfId="20805"/>
    <cellStyle name="_UCCalzeimer_PE_MED_ORÇA_6 46 7" xfId="24029"/>
    <cellStyle name="_UCCalzeimer_PE_MED_ORÇA_6 47" xfId="2304"/>
    <cellStyle name="_UCCalzeimer_PE_MED_ORÇA_6 47 2" xfId="5218"/>
    <cellStyle name="_UCCalzeimer_PE_MED_ORÇA_6 47 3" xfId="11051"/>
    <cellStyle name="_UCCalzeimer_PE_MED_ORÇA_6 47 4" xfId="14303"/>
    <cellStyle name="_UCCalzeimer_PE_MED_ORÇA_6 47 5" xfId="17555"/>
    <cellStyle name="_UCCalzeimer_PE_MED_ORÇA_6 47 6" xfId="20806"/>
    <cellStyle name="_UCCalzeimer_PE_MED_ORÇA_6 47 7" xfId="24030"/>
    <cellStyle name="_UCCalzeimer_PE_MED_ORÇA_6 48" xfId="2305"/>
    <cellStyle name="_UCCalzeimer_PE_MED_ORÇA_6 48 2" xfId="5219"/>
    <cellStyle name="_UCCalzeimer_PE_MED_ORÇA_6 48 3" xfId="11052"/>
    <cellStyle name="_UCCalzeimer_PE_MED_ORÇA_6 48 4" xfId="14304"/>
    <cellStyle name="_UCCalzeimer_PE_MED_ORÇA_6 48 5" xfId="17556"/>
    <cellStyle name="_UCCalzeimer_PE_MED_ORÇA_6 48 6" xfId="20807"/>
    <cellStyle name="_UCCalzeimer_PE_MED_ORÇA_6 48 7" xfId="24031"/>
    <cellStyle name="_UCCalzeimer_PE_MED_ORÇA_6 49" xfId="2306"/>
    <cellStyle name="_UCCalzeimer_PE_MED_ORÇA_6 49 2" xfId="5220"/>
    <cellStyle name="_UCCalzeimer_PE_MED_ORÇA_6 49 3" xfId="11053"/>
    <cellStyle name="_UCCalzeimer_PE_MED_ORÇA_6 49 4" xfId="14305"/>
    <cellStyle name="_UCCalzeimer_PE_MED_ORÇA_6 49 5" xfId="17557"/>
    <cellStyle name="_UCCalzeimer_PE_MED_ORÇA_6 49 6" xfId="20808"/>
    <cellStyle name="_UCCalzeimer_PE_MED_ORÇA_6 49 7" xfId="24032"/>
    <cellStyle name="_UCCalzeimer_PE_MED_ORÇA_6 5" xfId="212"/>
    <cellStyle name="_UCCalzeimer_PE_MED_ORÇA_6 5 10" xfId="2307"/>
    <cellStyle name="_UCCalzeimer_PE_MED_ORÇA_6 5 10 2" xfId="5221"/>
    <cellStyle name="_UCCalzeimer_PE_MED_ORÇA_6 5 10 3" xfId="11055"/>
    <cellStyle name="_UCCalzeimer_PE_MED_ORÇA_6 5 10 4" xfId="14307"/>
    <cellStyle name="_UCCalzeimer_PE_MED_ORÇA_6 5 10 5" xfId="17559"/>
    <cellStyle name="_UCCalzeimer_PE_MED_ORÇA_6 5 10 6" xfId="20810"/>
    <cellStyle name="_UCCalzeimer_PE_MED_ORÇA_6 5 10 7" xfId="24034"/>
    <cellStyle name="_UCCalzeimer_PE_MED_ORÇA_6 5 11" xfId="2308"/>
    <cellStyle name="_UCCalzeimer_PE_MED_ORÇA_6 5 11 2" xfId="5222"/>
    <cellStyle name="_UCCalzeimer_PE_MED_ORÇA_6 5 11 3" xfId="11056"/>
    <cellStyle name="_UCCalzeimer_PE_MED_ORÇA_6 5 11 4" xfId="14308"/>
    <cellStyle name="_UCCalzeimer_PE_MED_ORÇA_6 5 11 5" xfId="17560"/>
    <cellStyle name="_UCCalzeimer_PE_MED_ORÇA_6 5 11 6" xfId="20811"/>
    <cellStyle name="_UCCalzeimer_PE_MED_ORÇA_6 5 11 7" xfId="24035"/>
    <cellStyle name="_UCCalzeimer_PE_MED_ORÇA_6 5 12" xfId="2309"/>
    <cellStyle name="_UCCalzeimer_PE_MED_ORÇA_6 5 12 2" xfId="5223"/>
    <cellStyle name="_UCCalzeimer_PE_MED_ORÇA_6 5 12 3" xfId="11057"/>
    <cellStyle name="_UCCalzeimer_PE_MED_ORÇA_6 5 12 4" xfId="14309"/>
    <cellStyle name="_UCCalzeimer_PE_MED_ORÇA_6 5 12 5" xfId="17561"/>
    <cellStyle name="_UCCalzeimer_PE_MED_ORÇA_6 5 12 6" xfId="20812"/>
    <cellStyle name="_UCCalzeimer_PE_MED_ORÇA_6 5 12 7" xfId="24036"/>
    <cellStyle name="_UCCalzeimer_PE_MED_ORÇA_6 5 13" xfId="2310"/>
    <cellStyle name="_UCCalzeimer_PE_MED_ORÇA_6 5 13 2" xfId="5224"/>
    <cellStyle name="_UCCalzeimer_PE_MED_ORÇA_6 5 13 3" xfId="11058"/>
    <cellStyle name="_UCCalzeimer_PE_MED_ORÇA_6 5 13 4" xfId="14310"/>
    <cellStyle name="_UCCalzeimer_PE_MED_ORÇA_6 5 13 5" xfId="17562"/>
    <cellStyle name="_UCCalzeimer_PE_MED_ORÇA_6 5 13 6" xfId="20813"/>
    <cellStyle name="_UCCalzeimer_PE_MED_ORÇA_6 5 13 7" xfId="24037"/>
    <cellStyle name="_UCCalzeimer_PE_MED_ORÇA_6 5 14" xfId="2311"/>
    <cellStyle name="_UCCalzeimer_PE_MED_ORÇA_6 5 14 2" xfId="5225"/>
    <cellStyle name="_UCCalzeimer_PE_MED_ORÇA_6 5 14 3" xfId="11059"/>
    <cellStyle name="_UCCalzeimer_PE_MED_ORÇA_6 5 14 4" xfId="14311"/>
    <cellStyle name="_UCCalzeimer_PE_MED_ORÇA_6 5 14 5" xfId="17563"/>
    <cellStyle name="_UCCalzeimer_PE_MED_ORÇA_6 5 14 6" xfId="20814"/>
    <cellStyle name="_UCCalzeimer_PE_MED_ORÇA_6 5 14 7" xfId="24038"/>
    <cellStyle name="_UCCalzeimer_PE_MED_ORÇA_6 5 15" xfId="2312"/>
    <cellStyle name="_UCCalzeimer_PE_MED_ORÇA_6 5 15 2" xfId="5226"/>
    <cellStyle name="_UCCalzeimer_PE_MED_ORÇA_6 5 15 3" xfId="11060"/>
    <cellStyle name="_UCCalzeimer_PE_MED_ORÇA_6 5 15 4" xfId="14312"/>
    <cellStyle name="_UCCalzeimer_PE_MED_ORÇA_6 5 15 5" xfId="17564"/>
    <cellStyle name="_UCCalzeimer_PE_MED_ORÇA_6 5 15 6" xfId="20815"/>
    <cellStyle name="_UCCalzeimer_PE_MED_ORÇA_6 5 15 7" xfId="24039"/>
    <cellStyle name="_UCCalzeimer_PE_MED_ORÇA_6 5 16" xfId="2313"/>
    <cellStyle name="_UCCalzeimer_PE_MED_ORÇA_6 5 16 2" xfId="5227"/>
    <cellStyle name="_UCCalzeimer_PE_MED_ORÇA_6 5 16 3" xfId="11061"/>
    <cellStyle name="_UCCalzeimer_PE_MED_ORÇA_6 5 16 4" xfId="14313"/>
    <cellStyle name="_UCCalzeimer_PE_MED_ORÇA_6 5 16 5" xfId="17565"/>
    <cellStyle name="_UCCalzeimer_PE_MED_ORÇA_6 5 16 6" xfId="20816"/>
    <cellStyle name="_UCCalzeimer_PE_MED_ORÇA_6 5 16 7" xfId="24040"/>
    <cellStyle name="_UCCalzeimer_PE_MED_ORÇA_6 5 17" xfId="2314"/>
    <cellStyle name="_UCCalzeimer_PE_MED_ORÇA_6 5 17 2" xfId="5228"/>
    <cellStyle name="_UCCalzeimer_PE_MED_ORÇA_6 5 17 3" xfId="11062"/>
    <cellStyle name="_UCCalzeimer_PE_MED_ORÇA_6 5 17 4" xfId="14314"/>
    <cellStyle name="_UCCalzeimer_PE_MED_ORÇA_6 5 17 5" xfId="17566"/>
    <cellStyle name="_UCCalzeimer_PE_MED_ORÇA_6 5 17 6" xfId="20817"/>
    <cellStyle name="_UCCalzeimer_PE_MED_ORÇA_6 5 17 7" xfId="24041"/>
    <cellStyle name="_UCCalzeimer_PE_MED_ORÇA_6 5 18" xfId="2315"/>
    <cellStyle name="_UCCalzeimer_PE_MED_ORÇA_6 5 18 2" xfId="5229"/>
    <cellStyle name="_UCCalzeimer_PE_MED_ORÇA_6 5 18 3" xfId="11063"/>
    <cellStyle name="_UCCalzeimer_PE_MED_ORÇA_6 5 18 4" xfId="14315"/>
    <cellStyle name="_UCCalzeimer_PE_MED_ORÇA_6 5 18 5" xfId="17567"/>
    <cellStyle name="_UCCalzeimer_PE_MED_ORÇA_6 5 18 6" xfId="20818"/>
    <cellStyle name="_UCCalzeimer_PE_MED_ORÇA_6 5 18 7" xfId="24042"/>
    <cellStyle name="_UCCalzeimer_PE_MED_ORÇA_6 5 19" xfId="2316"/>
    <cellStyle name="_UCCalzeimer_PE_MED_ORÇA_6 5 19 2" xfId="5230"/>
    <cellStyle name="_UCCalzeimer_PE_MED_ORÇA_6 5 19 3" xfId="11064"/>
    <cellStyle name="_UCCalzeimer_PE_MED_ORÇA_6 5 19 4" xfId="14316"/>
    <cellStyle name="_UCCalzeimer_PE_MED_ORÇA_6 5 19 5" xfId="17568"/>
    <cellStyle name="_UCCalzeimer_PE_MED_ORÇA_6 5 19 6" xfId="20819"/>
    <cellStyle name="_UCCalzeimer_PE_MED_ORÇA_6 5 19 7" xfId="24043"/>
    <cellStyle name="_UCCalzeimer_PE_MED_ORÇA_6 5 2" xfId="2317"/>
    <cellStyle name="_UCCalzeimer_PE_MED_ORÇA_6 5 2 2" xfId="5231"/>
    <cellStyle name="_UCCalzeimer_PE_MED_ORÇA_6 5 2 3" xfId="11065"/>
    <cellStyle name="_UCCalzeimer_PE_MED_ORÇA_6 5 2 4" xfId="14317"/>
    <cellStyle name="_UCCalzeimer_PE_MED_ORÇA_6 5 2 5" xfId="17569"/>
    <cellStyle name="_UCCalzeimer_PE_MED_ORÇA_6 5 2 6" xfId="20820"/>
    <cellStyle name="_UCCalzeimer_PE_MED_ORÇA_6 5 2 7" xfId="24044"/>
    <cellStyle name="_UCCalzeimer_PE_MED_ORÇA_6 5 20" xfId="2318"/>
    <cellStyle name="_UCCalzeimer_PE_MED_ORÇA_6 5 20 2" xfId="5232"/>
    <cellStyle name="_UCCalzeimer_PE_MED_ORÇA_6 5 20 3" xfId="11066"/>
    <cellStyle name="_UCCalzeimer_PE_MED_ORÇA_6 5 20 4" xfId="14318"/>
    <cellStyle name="_UCCalzeimer_PE_MED_ORÇA_6 5 20 5" xfId="17570"/>
    <cellStyle name="_UCCalzeimer_PE_MED_ORÇA_6 5 20 6" xfId="20821"/>
    <cellStyle name="_UCCalzeimer_PE_MED_ORÇA_6 5 20 7" xfId="24045"/>
    <cellStyle name="_UCCalzeimer_PE_MED_ORÇA_6 5 21" xfId="2319"/>
    <cellStyle name="_UCCalzeimer_PE_MED_ORÇA_6 5 21 2" xfId="5233"/>
    <cellStyle name="_UCCalzeimer_PE_MED_ORÇA_6 5 21 3" xfId="11067"/>
    <cellStyle name="_UCCalzeimer_PE_MED_ORÇA_6 5 21 4" xfId="14319"/>
    <cellStyle name="_UCCalzeimer_PE_MED_ORÇA_6 5 21 5" xfId="17571"/>
    <cellStyle name="_UCCalzeimer_PE_MED_ORÇA_6 5 21 6" xfId="20822"/>
    <cellStyle name="_UCCalzeimer_PE_MED_ORÇA_6 5 21 7" xfId="24046"/>
    <cellStyle name="_UCCalzeimer_PE_MED_ORÇA_6 5 22" xfId="2320"/>
    <cellStyle name="_UCCalzeimer_PE_MED_ORÇA_6 5 22 2" xfId="5234"/>
    <cellStyle name="_UCCalzeimer_PE_MED_ORÇA_6 5 22 3" xfId="11068"/>
    <cellStyle name="_UCCalzeimer_PE_MED_ORÇA_6 5 22 4" xfId="14320"/>
    <cellStyle name="_UCCalzeimer_PE_MED_ORÇA_6 5 22 5" xfId="17572"/>
    <cellStyle name="_UCCalzeimer_PE_MED_ORÇA_6 5 22 6" xfId="20823"/>
    <cellStyle name="_UCCalzeimer_PE_MED_ORÇA_6 5 22 7" xfId="24047"/>
    <cellStyle name="_UCCalzeimer_PE_MED_ORÇA_6 5 23" xfId="2321"/>
    <cellStyle name="_UCCalzeimer_PE_MED_ORÇA_6 5 23 2" xfId="5235"/>
    <cellStyle name="_UCCalzeimer_PE_MED_ORÇA_6 5 23 3" xfId="11069"/>
    <cellStyle name="_UCCalzeimer_PE_MED_ORÇA_6 5 23 4" xfId="14321"/>
    <cellStyle name="_UCCalzeimer_PE_MED_ORÇA_6 5 23 5" xfId="17573"/>
    <cellStyle name="_UCCalzeimer_PE_MED_ORÇA_6 5 23 6" xfId="20824"/>
    <cellStyle name="_UCCalzeimer_PE_MED_ORÇA_6 5 23 7" xfId="24048"/>
    <cellStyle name="_UCCalzeimer_PE_MED_ORÇA_6 5 24" xfId="2322"/>
    <cellStyle name="_UCCalzeimer_PE_MED_ORÇA_6 5 24 2" xfId="5236"/>
    <cellStyle name="_UCCalzeimer_PE_MED_ORÇA_6 5 24 3" xfId="11070"/>
    <cellStyle name="_UCCalzeimer_PE_MED_ORÇA_6 5 24 4" xfId="14322"/>
    <cellStyle name="_UCCalzeimer_PE_MED_ORÇA_6 5 24 5" xfId="17574"/>
    <cellStyle name="_UCCalzeimer_PE_MED_ORÇA_6 5 24 6" xfId="20825"/>
    <cellStyle name="_UCCalzeimer_PE_MED_ORÇA_6 5 24 7" xfId="24049"/>
    <cellStyle name="_UCCalzeimer_PE_MED_ORÇA_6 5 25" xfId="3164"/>
    <cellStyle name="_UCCalzeimer_PE_MED_ORÇA_6 5 26" xfId="11054"/>
    <cellStyle name="_UCCalzeimer_PE_MED_ORÇA_6 5 27" xfId="14306"/>
    <cellStyle name="_UCCalzeimer_PE_MED_ORÇA_6 5 28" xfId="17558"/>
    <cellStyle name="_UCCalzeimer_PE_MED_ORÇA_6 5 29" xfId="20809"/>
    <cellStyle name="_UCCalzeimer_PE_MED_ORÇA_6 5 3" xfId="2323"/>
    <cellStyle name="_UCCalzeimer_PE_MED_ORÇA_6 5 3 2" xfId="5237"/>
    <cellStyle name="_UCCalzeimer_PE_MED_ORÇA_6 5 3 3" xfId="11071"/>
    <cellStyle name="_UCCalzeimer_PE_MED_ORÇA_6 5 3 4" xfId="14323"/>
    <cellStyle name="_UCCalzeimer_PE_MED_ORÇA_6 5 3 5" xfId="17575"/>
    <cellStyle name="_UCCalzeimer_PE_MED_ORÇA_6 5 3 6" xfId="20826"/>
    <cellStyle name="_UCCalzeimer_PE_MED_ORÇA_6 5 3 7" xfId="24050"/>
    <cellStyle name="_UCCalzeimer_PE_MED_ORÇA_6 5 30" xfId="24033"/>
    <cellStyle name="_UCCalzeimer_PE_MED_ORÇA_6 5 4" xfId="2324"/>
    <cellStyle name="_UCCalzeimer_PE_MED_ORÇA_6 5 4 2" xfId="5238"/>
    <cellStyle name="_UCCalzeimer_PE_MED_ORÇA_6 5 4 3" xfId="11072"/>
    <cellStyle name="_UCCalzeimer_PE_MED_ORÇA_6 5 4 4" xfId="14324"/>
    <cellStyle name="_UCCalzeimer_PE_MED_ORÇA_6 5 4 5" xfId="17576"/>
    <cellStyle name="_UCCalzeimer_PE_MED_ORÇA_6 5 4 6" xfId="20827"/>
    <cellStyle name="_UCCalzeimer_PE_MED_ORÇA_6 5 4 7" xfId="24051"/>
    <cellStyle name="_UCCalzeimer_PE_MED_ORÇA_6 5 5" xfId="2325"/>
    <cellStyle name="_UCCalzeimer_PE_MED_ORÇA_6 5 5 2" xfId="5239"/>
    <cellStyle name="_UCCalzeimer_PE_MED_ORÇA_6 5 5 3" xfId="11073"/>
    <cellStyle name="_UCCalzeimer_PE_MED_ORÇA_6 5 5 4" xfId="14325"/>
    <cellStyle name="_UCCalzeimer_PE_MED_ORÇA_6 5 5 5" xfId="17577"/>
    <cellStyle name="_UCCalzeimer_PE_MED_ORÇA_6 5 5 6" xfId="20828"/>
    <cellStyle name="_UCCalzeimer_PE_MED_ORÇA_6 5 5 7" xfId="24052"/>
    <cellStyle name="_UCCalzeimer_PE_MED_ORÇA_6 5 6" xfId="2326"/>
    <cellStyle name="_UCCalzeimer_PE_MED_ORÇA_6 5 6 2" xfId="5240"/>
    <cellStyle name="_UCCalzeimer_PE_MED_ORÇA_6 5 6 3" xfId="11074"/>
    <cellStyle name="_UCCalzeimer_PE_MED_ORÇA_6 5 6 4" xfId="14326"/>
    <cellStyle name="_UCCalzeimer_PE_MED_ORÇA_6 5 6 5" xfId="17578"/>
    <cellStyle name="_UCCalzeimer_PE_MED_ORÇA_6 5 6 6" xfId="20829"/>
    <cellStyle name="_UCCalzeimer_PE_MED_ORÇA_6 5 6 7" xfId="24053"/>
    <cellStyle name="_UCCalzeimer_PE_MED_ORÇA_6 5 7" xfId="2327"/>
    <cellStyle name="_UCCalzeimer_PE_MED_ORÇA_6 5 7 2" xfId="5241"/>
    <cellStyle name="_UCCalzeimer_PE_MED_ORÇA_6 5 7 3" xfId="11075"/>
    <cellStyle name="_UCCalzeimer_PE_MED_ORÇA_6 5 7 4" xfId="14327"/>
    <cellStyle name="_UCCalzeimer_PE_MED_ORÇA_6 5 7 5" xfId="17579"/>
    <cellStyle name="_UCCalzeimer_PE_MED_ORÇA_6 5 7 6" xfId="20830"/>
    <cellStyle name="_UCCalzeimer_PE_MED_ORÇA_6 5 7 7" xfId="24054"/>
    <cellStyle name="_UCCalzeimer_PE_MED_ORÇA_6 5 8" xfId="2328"/>
    <cellStyle name="_UCCalzeimer_PE_MED_ORÇA_6 5 8 2" xfId="5242"/>
    <cellStyle name="_UCCalzeimer_PE_MED_ORÇA_6 5 8 3" xfId="11076"/>
    <cellStyle name="_UCCalzeimer_PE_MED_ORÇA_6 5 8 4" xfId="14328"/>
    <cellStyle name="_UCCalzeimer_PE_MED_ORÇA_6 5 8 5" xfId="17580"/>
    <cellStyle name="_UCCalzeimer_PE_MED_ORÇA_6 5 8 6" xfId="20831"/>
    <cellStyle name="_UCCalzeimer_PE_MED_ORÇA_6 5 8 7" xfId="24055"/>
    <cellStyle name="_UCCalzeimer_PE_MED_ORÇA_6 5 9" xfId="2329"/>
    <cellStyle name="_UCCalzeimer_PE_MED_ORÇA_6 5 9 2" xfId="5243"/>
    <cellStyle name="_UCCalzeimer_PE_MED_ORÇA_6 5 9 3" xfId="11077"/>
    <cellStyle name="_UCCalzeimer_PE_MED_ORÇA_6 5 9 4" xfId="14329"/>
    <cellStyle name="_UCCalzeimer_PE_MED_ORÇA_6 5 9 5" xfId="17581"/>
    <cellStyle name="_UCCalzeimer_PE_MED_ORÇA_6 5 9 6" xfId="20832"/>
    <cellStyle name="_UCCalzeimer_PE_MED_ORÇA_6 5 9 7" xfId="24056"/>
    <cellStyle name="_UCCalzeimer_PE_MED_ORÇA_6 5_16-09_PE_V2_ARQ_M-O_28-01-11" xfId="6397"/>
    <cellStyle name="_UCCalzeimer_PE_MED_ORÇA_6 5_ARTICULADO" xfId="6172"/>
    <cellStyle name="_UCCalzeimer_PE_MED_ORÇA_6 5_ARTICULADO 2" xfId="11078"/>
    <cellStyle name="_UCCalzeimer_PE_MED_ORÇA_6 5_ARTICULADO 3" xfId="14330"/>
    <cellStyle name="_UCCalzeimer_PE_MED_ORÇA_6 5_ARTICULADO 4" xfId="17582"/>
    <cellStyle name="_UCCalzeimer_PE_MED_ORÇA_6 5_ARTICULADO 5" xfId="20833"/>
    <cellStyle name="_UCCalzeimer_PE_MED_ORÇA_6 5_ARTICULADO 6" xfId="24057"/>
    <cellStyle name="_UCCalzeimer_PE_MED_ORÇA_6 50" xfId="2330"/>
    <cellStyle name="_UCCalzeimer_PE_MED_ORÇA_6 50 2" xfId="5244"/>
    <cellStyle name="_UCCalzeimer_PE_MED_ORÇA_6 50 3" xfId="11079"/>
    <cellStyle name="_UCCalzeimer_PE_MED_ORÇA_6 50 4" xfId="14331"/>
    <cellStyle name="_UCCalzeimer_PE_MED_ORÇA_6 50 5" xfId="17583"/>
    <cellStyle name="_UCCalzeimer_PE_MED_ORÇA_6 50 6" xfId="20834"/>
    <cellStyle name="_UCCalzeimer_PE_MED_ORÇA_6 50 7" xfId="24058"/>
    <cellStyle name="_UCCalzeimer_PE_MED_ORÇA_6 51" xfId="2331"/>
    <cellStyle name="_UCCalzeimer_PE_MED_ORÇA_6 51 2" xfId="5245"/>
    <cellStyle name="_UCCalzeimer_PE_MED_ORÇA_6 51 3" xfId="11080"/>
    <cellStyle name="_UCCalzeimer_PE_MED_ORÇA_6 51 4" xfId="14332"/>
    <cellStyle name="_UCCalzeimer_PE_MED_ORÇA_6 51 5" xfId="17584"/>
    <cellStyle name="_UCCalzeimer_PE_MED_ORÇA_6 51 6" xfId="20835"/>
    <cellStyle name="_UCCalzeimer_PE_MED_ORÇA_6 51 7" xfId="24059"/>
    <cellStyle name="_UCCalzeimer_PE_MED_ORÇA_6 52" xfId="2332"/>
    <cellStyle name="_UCCalzeimer_PE_MED_ORÇA_6 52 2" xfId="5246"/>
    <cellStyle name="_UCCalzeimer_PE_MED_ORÇA_6 52 3" xfId="11081"/>
    <cellStyle name="_UCCalzeimer_PE_MED_ORÇA_6 52 4" xfId="14333"/>
    <cellStyle name="_UCCalzeimer_PE_MED_ORÇA_6 52 5" xfId="17585"/>
    <cellStyle name="_UCCalzeimer_PE_MED_ORÇA_6 52 6" xfId="20836"/>
    <cellStyle name="_UCCalzeimer_PE_MED_ORÇA_6 52 7" xfId="24060"/>
    <cellStyle name="_UCCalzeimer_PE_MED_ORÇA_6 53" xfId="2333"/>
    <cellStyle name="_UCCalzeimer_PE_MED_ORÇA_6 53 2" xfId="5247"/>
    <cellStyle name="_UCCalzeimer_PE_MED_ORÇA_6 53 3" xfId="11082"/>
    <cellStyle name="_UCCalzeimer_PE_MED_ORÇA_6 53 4" xfId="14334"/>
    <cellStyle name="_UCCalzeimer_PE_MED_ORÇA_6 53 5" xfId="17586"/>
    <cellStyle name="_UCCalzeimer_PE_MED_ORÇA_6 53 6" xfId="20837"/>
    <cellStyle name="_UCCalzeimer_PE_MED_ORÇA_6 53 7" xfId="24061"/>
    <cellStyle name="_UCCalzeimer_PE_MED_ORÇA_6 54" xfId="2334"/>
    <cellStyle name="_UCCalzeimer_PE_MED_ORÇA_6 54 2" xfId="5248"/>
    <cellStyle name="_UCCalzeimer_PE_MED_ORÇA_6 54 3" xfId="11083"/>
    <cellStyle name="_UCCalzeimer_PE_MED_ORÇA_6 54 4" xfId="14335"/>
    <cellStyle name="_UCCalzeimer_PE_MED_ORÇA_6 54 5" xfId="17587"/>
    <cellStyle name="_UCCalzeimer_PE_MED_ORÇA_6 54 6" xfId="20838"/>
    <cellStyle name="_UCCalzeimer_PE_MED_ORÇA_6 54 7" xfId="24062"/>
    <cellStyle name="_UCCalzeimer_PE_MED_ORÇA_6 55" xfId="2335"/>
    <cellStyle name="_UCCalzeimer_PE_MED_ORÇA_6 55 2" xfId="5249"/>
    <cellStyle name="_UCCalzeimer_PE_MED_ORÇA_6 55 3" xfId="11084"/>
    <cellStyle name="_UCCalzeimer_PE_MED_ORÇA_6 55 4" xfId="14336"/>
    <cellStyle name="_UCCalzeimer_PE_MED_ORÇA_6 55 5" xfId="17588"/>
    <cellStyle name="_UCCalzeimer_PE_MED_ORÇA_6 55 6" xfId="20839"/>
    <cellStyle name="_UCCalzeimer_PE_MED_ORÇA_6 55 7" xfId="24063"/>
    <cellStyle name="_UCCalzeimer_PE_MED_ORÇA_6 56" xfId="2336"/>
    <cellStyle name="_UCCalzeimer_PE_MED_ORÇA_6 56 2" xfId="5250"/>
    <cellStyle name="_UCCalzeimer_PE_MED_ORÇA_6 56 3" xfId="11085"/>
    <cellStyle name="_UCCalzeimer_PE_MED_ORÇA_6 56 4" xfId="14337"/>
    <cellStyle name="_UCCalzeimer_PE_MED_ORÇA_6 56 5" xfId="17589"/>
    <cellStyle name="_UCCalzeimer_PE_MED_ORÇA_6 56 6" xfId="20840"/>
    <cellStyle name="_UCCalzeimer_PE_MED_ORÇA_6 56 7" xfId="24064"/>
    <cellStyle name="_UCCalzeimer_PE_MED_ORÇA_6 57" xfId="2337"/>
    <cellStyle name="_UCCalzeimer_PE_MED_ORÇA_6 57 2" xfId="5251"/>
    <cellStyle name="_UCCalzeimer_PE_MED_ORÇA_6 57 3" xfId="11086"/>
    <cellStyle name="_UCCalzeimer_PE_MED_ORÇA_6 57 4" xfId="14338"/>
    <cellStyle name="_UCCalzeimer_PE_MED_ORÇA_6 57 5" xfId="17590"/>
    <cellStyle name="_UCCalzeimer_PE_MED_ORÇA_6 57 6" xfId="20841"/>
    <cellStyle name="_UCCalzeimer_PE_MED_ORÇA_6 57 7" xfId="24065"/>
    <cellStyle name="_UCCalzeimer_PE_MED_ORÇA_6 58" xfId="2338"/>
    <cellStyle name="_UCCalzeimer_PE_MED_ORÇA_6 58 2" xfId="5252"/>
    <cellStyle name="_UCCalzeimer_PE_MED_ORÇA_6 58 3" xfId="11087"/>
    <cellStyle name="_UCCalzeimer_PE_MED_ORÇA_6 58 4" xfId="14339"/>
    <cellStyle name="_UCCalzeimer_PE_MED_ORÇA_6 58 5" xfId="17591"/>
    <cellStyle name="_UCCalzeimer_PE_MED_ORÇA_6 58 6" xfId="20842"/>
    <cellStyle name="_UCCalzeimer_PE_MED_ORÇA_6 58 7" xfId="24066"/>
    <cellStyle name="_UCCalzeimer_PE_MED_ORÇA_6 59" xfId="2339"/>
    <cellStyle name="_UCCalzeimer_PE_MED_ORÇA_6 59 2" xfId="5253"/>
    <cellStyle name="_UCCalzeimer_PE_MED_ORÇA_6 59 3" xfId="11088"/>
    <cellStyle name="_UCCalzeimer_PE_MED_ORÇA_6 59 4" xfId="14340"/>
    <cellStyle name="_UCCalzeimer_PE_MED_ORÇA_6 59 5" xfId="17592"/>
    <cellStyle name="_UCCalzeimer_PE_MED_ORÇA_6 59 6" xfId="20843"/>
    <cellStyle name="_UCCalzeimer_PE_MED_ORÇA_6 59 7" xfId="24067"/>
    <cellStyle name="_UCCalzeimer_PE_MED_ORÇA_6 6" xfId="213"/>
    <cellStyle name="_UCCalzeimer_PE_MED_ORÇA_6 6 10" xfId="2340"/>
    <cellStyle name="_UCCalzeimer_PE_MED_ORÇA_6 6 10 2" xfId="5254"/>
    <cellStyle name="_UCCalzeimer_PE_MED_ORÇA_6 6 10 3" xfId="11090"/>
    <cellStyle name="_UCCalzeimer_PE_MED_ORÇA_6 6 10 4" xfId="14342"/>
    <cellStyle name="_UCCalzeimer_PE_MED_ORÇA_6 6 10 5" xfId="17594"/>
    <cellStyle name="_UCCalzeimer_PE_MED_ORÇA_6 6 10 6" xfId="20845"/>
    <cellStyle name="_UCCalzeimer_PE_MED_ORÇA_6 6 10 7" xfId="24069"/>
    <cellStyle name="_UCCalzeimer_PE_MED_ORÇA_6 6 11" xfId="2341"/>
    <cellStyle name="_UCCalzeimer_PE_MED_ORÇA_6 6 11 2" xfId="5255"/>
    <cellStyle name="_UCCalzeimer_PE_MED_ORÇA_6 6 11 3" xfId="11091"/>
    <cellStyle name="_UCCalzeimer_PE_MED_ORÇA_6 6 11 4" xfId="14343"/>
    <cellStyle name="_UCCalzeimer_PE_MED_ORÇA_6 6 11 5" xfId="17595"/>
    <cellStyle name="_UCCalzeimer_PE_MED_ORÇA_6 6 11 6" xfId="20846"/>
    <cellStyle name="_UCCalzeimer_PE_MED_ORÇA_6 6 11 7" xfId="24070"/>
    <cellStyle name="_UCCalzeimer_PE_MED_ORÇA_6 6 12" xfId="2342"/>
    <cellStyle name="_UCCalzeimer_PE_MED_ORÇA_6 6 12 2" xfId="5256"/>
    <cellStyle name="_UCCalzeimer_PE_MED_ORÇA_6 6 12 3" xfId="11092"/>
    <cellStyle name="_UCCalzeimer_PE_MED_ORÇA_6 6 12 4" xfId="14344"/>
    <cellStyle name="_UCCalzeimer_PE_MED_ORÇA_6 6 12 5" xfId="17596"/>
    <cellStyle name="_UCCalzeimer_PE_MED_ORÇA_6 6 12 6" xfId="20847"/>
    <cellStyle name="_UCCalzeimer_PE_MED_ORÇA_6 6 12 7" xfId="24071"/>
    <cellStyle name="_UCCalzeimer_PE_MED_ORÇA_6 6 13" xfId="2343"/>
    <cellStyle name="_UCCalzeimer_PE_MED_ORÇA_6 6 13 2" xfId="5257"/>
    <cellStyle name="_UCCalzeimer_PE_MED_ORÇA_6 6 13 3" xfId="11093"/>
    <cellStyle name="_UCCalzeimer_PE_MED_ORÇA_6 6 13 4" xfId="14345"/>
    <cellStyle name="_UCCalzeimer_PE_MED_ORÇA_6 6 13 5" xfId="17597"/>
    <cellStyle name="_UCCalzeimer_PE_MED_ORÇA_6 6 13 6" xfId="20848"/>
    <cellStyle name="_UCCalzeimer_PE_MED_ORÇA_6 6 13 7" xfId="24072"/>
    <cellStyle name="_UCCalzeimer_PE_MED_ORÇA_6 6 14" xfId="2344"/>
    <cellStyle name="_UCCalzeimer_PE_MED_ORÇA_6 6 14 2" xfId="5258"/>
    <cellStyle name="_UCCalzeimer_PE_MED_ORÇA_6 6 14 3" xfId="11094"/>
    <cellStyle name="_UCCalzeimer_PE_MED_ORÇA_6 6 14 4" xfId="14346"/>
    <cellStyle name="_UCCalzeimer_PE_MED_ORÇA_6 6 14 5" xfId="17598"/>
    <cellStyle name="_UCCalzeimer_PE_MED_ORÇA_6 6 14 6" xfId="20849"/>
    <cellStyle name="_UCCalzeimer_PE_MED_ORÇA_6 6 14 7" xfId="24073"/>
    <cellStyle name="_UCCalzeimer_PE_MED_ORÇA_6 6 15" xfId="2345"/>
    <cellStyle name="_UCCalzeimer_PE_MED_ORÇA_6 6 15 2" xfId="5259"/>
    <cellStyle name="_UCCalzeimer_PE_MED_ORÇA_6 6 15 3" xfId="11095"/>
    <cellStyle name="_UCCalzeimer_PE_MED_ORÇA_6 6 15 4" xfId="14347"/>
    <cellStyle name="_UCCalzeimer_PE_MED_ORÇA_6 6 15 5" xfId="17599"/>
    <cellStyle name="_UCCalzeimer_PE_MED_ORÇA_6 6 15 6" xfId="20850"/>
    <cellStyle name="_UCCalzeimer_PE_MED_ORÇA_6 6 15 7" xfId="24074"/>
    <cellStyle name="_UCCalzeimer_PE_MED_ORÇA_6 6 16" xfId="2346"/>
    <cellStyle name="_UCCalzeimer_PE_MED_ORÇA_6 6 16 2" xfId="5260"/>
    <cellStyle name="_UCCalzeimer_PE_MED_ORÇA_6 6 16 3" xfId="11096"/>
    <cellStyle name="_UCCalzeimer_PE_MED_ORÇA_6 6 16 4" xfId="14348"/>
    <cellStyle name="_UCCalzeimer_PE_MED_ORÇA_6 6 16 5" xfId="17600"/>
    <cellStyle name="_UCCalzeimer_PE_MED_ORÇA_6 6 16 6" xfId="20851"/>
    <cellStyle name="_UCCalzeimer_PE_MED_ORÇA_6 6 16 7" xfId="24075"/>
    <cellStyle name="_UCCalzeimer_PE_MED_ORÇA_6 6 17" xfId="2347"/>
    <cellStyle name="_UCCalzeimer_PE_MED_ORÇA_6 6 17 2" xfId="5261"/>
    <cellStyle name="_UCCalzeimer_PE_MED_ORÇA_6 6 17 3" xfId="11097"/>
    <cellStyle name="_UCCalzeimer_PE_MED_ORÇA_6 6 17 4" xfId="14349"/>
    <cellStyle name="_UCCalzeimer_PE_MED_ORÇA_6 6 17 5" xfId="17601"/>
    <cellStyle name="_UCCalzeimer_PE_MED_ORÇA_6 6 17 6" xfId="20852"/>
    <cellStyle name="_UCCalzeimer_PE_MED_ORÇA_6 6 17 7" xfId="24076"/>
    <cellStyle name="_UCCalzeimer_PE_MED_ORÇA_6 6 18" xfId="2348"/>
    <cellStyle name="_UCCalzeimer_PE_MED_ORÇA_6 6 18 2" xfId="5262"/>
    <cellStyle name="_UCCalzeimer_PE_MED_ORÇA_6 6 18 3" xfId="11098"/>
    <cellStyle name="_UCCalzeimer_PE_MED_ORÇA_6 6 18 4" xfId="14350"/>
    <cellStyle name="_UCCalzeimer_PE_MED_ORÇA_6 6 18 5" xfId="17602"/>
    <cellStyle name="_UCCalzeimer_PE_MED_ORÇA_6 6 18 6" xfId="20853"/>
    <cellStyle name="_UCCalzeimer_PE_MED_ORÇA_6 6 18 7" xfId="24077"/>
    <cellStyle name="_UCCalzeimer_PE_MED_ORÇA_6 6 19" xfId="2349"/>
    <cellStyle name="_UCCalzeimer_PE_MED_ORÇA_6 6 19 2" xfId="5263"/>
    <cellStyle name="_UCCalzeimer_PE_MED_ORÇA_6 6 19 3" xfId="11099"/>
    <cellStyle name="_UCCalzeimer_PE_MED_ORÇA_6 6 19 4" xfId="14351"/>
    <cellStyle name="_UCCalzeimer_PE_MED_ORÇA_6 6 19 5" xfId="17603"/>
    <cellStyle name="_UCCalzeimer_PE_MED_ORÇA_6 6 19 6" xfId="20854"/>
    <cellStyle name="_UCCalzeimer_PE_MED_ORÇA_6 6 19 7" xfId="24078"/>
    <cellStyle name="_UCCalzeimer_PE_MED_ORÇA_6 6 2" xfId="2350"/>
    <cellStyle name="_UCCalzeimer_PE_MED_ORÇA_6 6 2 2" xfId="5264"/>
    <cellStyle name="_UCCalzeimer_PE_MED_ORÇA_6 6 2 3" xfId="11100"/>
    <cellStyle name="_UCCalzeimer_PE_MED_ORÇA_6 6 2 4" xfId="14352"/>
    <cellStyle name="_UCCalzeimer_PE_MED_ORÇA_6 6 2 5" xfId="17604"/>
    <cellStyle name="_UCCalzeimer_PE_MED_ORÇA_6 6 2 6" xfId="20855"/>
    <cellStyle name="_UCCalzeimer_PE_MED_ORÇA_6 6 2 7" xfId="24079"/>
    <cellStyle name="_UCCalzeimer_PE_MED_ORÇA_6 6 20" xfId="2351"/>
    <cellStyle name="_UCCalzeimer_PE_MED_ORÇA_6 6 20 2" xfId="5265"/>
    <cellStyle name="_UCCalzeimer_PE_MED_ORÇA_6 6 20 3" xfId="11101"/>
    <cellStyle name="_UCCalzeimer_PE_MED_ORÇA_6 6 20 4" xfId="14353"/>
    <cellStyle name="_UCCalzeimer_PE_MED_ORÇA_6 6 20 5" xfId="17605"/>
    <cellStyle name="_UCCalzeimer_PE_MED_ORÇA_6 6 20 6" xfId="20856"/>
    <cellStyle name="_UCCalzeimer_PE_MED_ORÇA_6 6 20 7" xfId="24080"/>
    <cellStyle name="_UCCalzeimer_PE_MED_ORÇA_6 6 21" xfId="2352"/>
    <cellStyle name="_UCCalzeimer_PE_MED_ORÇA_6 6 21 2" xfId="5266"/>
    <cellStyle name="_UCCalzeimer_PE_MED_ORÇA_6 6 21 3" xfId="11102"/>
    <cellStyle name="_UCCalzeimer_PE_MED_ORÇA_6 6 21 4" xfId="14354"/>
    <cellStyle name="_UCCalzeimer_PE_MED_ORÇA_6 6 21 5" xfId="17606"/>
    <cellStyle name="_UCCalzeimer_PE_MED_ORÇA_6 6 21 6" xfId="20857"/>
    <cellStyle name="_UCCalzeimer_PE_MED_ORÇA_6 6 21 7" xfId="24081"/>
    <cellStyle name="_UCCalzeimer_PE_MED_ORÇA_6 6 22" xfId="2353"/>
    <cellStyle name="_UCCalzeimer_PE_MED_ORÇA_6 6 22 2" xfId="5267"/>
    <cellStyle name="_UCCalzeimer_PE_MED_ORÇA_6 6 22 3" xfId="11103"/>
    <cellStyle name="_UCCalzeimer_PE_MED_ORÇA_6 6 22 4" xfId="14355"/>
    <cellStyle name="_UCCalzeimer_PE_MED_ORÇA_6 6 22 5" xfId="17607"/>
    <cellStyle name="_UCCalzeimer_PE_MED_ORÇA_6 6 22 6" xfId="20858"/>
    <cellStyle name="_UCCalzeimer_PE_MED_ORÇA_6 6 22 7" xfId="24082"/>
    <cellStyle name="_UCCalzeimer_PE_MED_ORÇA_6 6 23" xfId="2354"/>
    <cellStyle name="_UCCalzeimer_PE_MED_ORÇA_6 6 23 2" xfId="5268"/>
    <cellStyle name="_UCCalzeimer_PE_MED_ORÇA_6 6 23 3" xfId="11104"/>
    <cellStyle name="_UCCalzeimer_PE_MED_ORÇA_6 6 23 4" xfId="14356"/>
    <cellStyle name="_UCCalzeimer_PE_MED_ORÇA_6 6 23 5" xfId="17608"/>
    <cellStyle name="_UCCalzeimer_PE_MED_ORÇA_6 6 23 6" xfId="20859"/>
    <cellStyle name="_UCCalzeimer_PE_MED_ORÇA_6 6 23 7" xfId="24083"/>
    <cellStyle name="_UCCalzeimer_PE_MED_ORÇA_6 6 24" xfId="2355"/>
    <cellStyle name="_UCCalzeimer_PE_MED_ORÇA_6 6 24 2" xfId="5269"/>
    <cellStyle name="_UCCalzeimer_PE_MED_ORÇA_6 6 24 3" xfId="11105"/>
    <cellStyle name="_UCCalzeimer_PE_MED_ORÇA_6 6 24 4" xfId="14357"/>
    <cellStyle name="_UCCalzeimer_PE_MED_ORÇA_6 6 24 5" xfId="17609"/>
    <cellStyle name="_UCCalzeimer_PE_MED_ORÇA_6 6 24 6" xfId="20860"/>
    <cellStyle name="_UCCalzeimer_PE_MED_ORÇA_6 6 24 7" xfId="24084"/>
    <cellStyle name="_UCCalzeimer_PE_MED_ORÇA_6 6 25" xfId="3165"/>
    <cellStyle name="_UCCalzeimer_PE_MED_ORÇA_6 6 26" xfId="11089"/>
    <cellStyle name="_UCCalzeimer_PE_MED_ORÇA_6 6 27" xfId="14341"/>
    <cellStyle name="_UCCalzeimer_PE_MED_ORÇA_6 6 28" xfId="17593"/>
    <cellStyle name="_UCCalzeimer_PE_MED_ORÇA_6 6 29" xfId="20844"/>
    <cellStyle name="_UCCalzeimer_PE_MED_ORÇA_6 6 3" xfId="2356"/>
    <cellStyle name="_UCCalzeimer_PE_MED_ORÇA_6 6 3 2" xfId="5270"/>
    <cellStyle name="_UCCalzeimer_PE_MED_ORÇA_6 6 3 3" xfId="11106"/>
    <cellStyle name="_UCCalzeimer_PE_MED_ORÇA_6 6 3 4" xfId="14358"/>
    <cellStyle name="_UCCalzeimer_PE_MED_ORÇA_6 6 3 5" xfId="17610"/>
    <cellStyle name="_UCCalzeimer_PE_MED_ORÇA_6 6 3 6" xfId="20861"/>
    <cellStyle name="_UCCalzeimer_PE_MED_ORÇA_6 6 3 7" xfId="24085"/>
    <cellStyle name="_UCCalzeimer_PE_MED_ORÇA_6 6 30" xfId="24068"/>
    <cellStyle name="_UCCalzeimer_PE_MED_ORÇA_6 6 4" xfId="2357"/>
    <cellStyle name="_UCCalzeimer_PE_MED_ORÇA_6 6 4 2" xfId="5271"/>
    <cellStyle name="_UCCalzeimer_PE_MED_ORÇA_6 6 4 3" xfId="11107"/>
    <cellStyle name="_UCCalzeimer_PE_MED_ORÇA_6 6 4 4" xfId="14359"/>
    <cellStyle name="_UCCalzeimer_PE_MED_ORÇA_6 6 4 5" xfId="17611"/>
    <cellStyle name="_UCCalzeimer_PE_MED_ORÇA_6 6 4 6" xfId="20862"/>
    <cellStyle name="_UCCalzeimer_PE_MED_ORÇA_6 6 4 7" xfId="24086"/>
    <cellStyle name="_UCCalzeimer_PE_MED_ORÇA_6 6 5" xfId="2358"/>
    <cellStyle name="_UCCalzeimer_PE_MED_ORÇA_6 6 5 2" xfId="5272"/>
    <cellStyle name="_UCCalzeimer_PE_MED_ORÇA_6 6 5 3" xfId="11108"/>
    <cellStyle name="_UCCalzeimer_PE_MED_ORÇA_6 6 5 4" xfId="14360"/>
    <cellStyle name="_UCCalzeimer_PE_MED_ORÇA_6 6 5 5" xfId="17612"/>
    <cellStyle name="_UCCalzeimer_PE_MED_ORÇA_6 6 5 6" xfId="20863"/>
    <cellStyle name="_UCCalzeimer_PE_MED_ORÇA_6 6 5 7" xfId="24087"/>
    <cellStyle name="_UCCalzeimer_PE_MED_ORÇA_6 6 6" xfId="2359"/>
    <cellStyle name="_UCCalzeimer_PE_MED_ORÇA_6 6 6 2" xfId="5273"/>
    <cellStyle name="_UCCalzeimer_PE_MED_ORÇA_6 6 6 3" xfId="11109"/>
    <cellStyle name="_UCCalzeimer_PE_MED_ORÇA_6 6 6 4" xfId="14361"/>
    <cellStyle name="_UCCalzeimer_PE_MED_ORÇA_6 6 6 5" xfId="17613"/>
    <cellStyle name="_UCCalzeimer_PE_MED_ORÇA_6 6 6 6" xfId="20864"/>
    <cellStyle name="_UCCalzeimer_PE_MED_ORÇA_6 6 6 7" xfId="24088"/>
    <cellStyle name="_UCCalzeimer_PE_MED_ORÇA_6 6 7" xfId="2360"/>
    <cellStyle name="_UCCalzeimer_PE_MED_ORÇA_6 6 7 2" xfId="5274"/>
    <cellStyle name="_UCCalzeimer_PE_MED_ORÇA_6 6 7 3" xfId="11110"/>
    <cellStyle name="_UCCalzeimer_PE_MED_ORÇA_6 6 7 4" xfId="14362"/>
    <cellStyle name="_UCCalzeimer_PE_MED_ORÇA_6 6 7 5" xfId="17614"/>
    <cellStyle name="_UCCalzeimer_PE_MED_ORÇA_6 6 7 6" xfId="20865"/>
    <cellStyle name="_UCCalzeimer_PE_MED_ORÇA_6 6 7 7" xfId="24089"/>
    <cellStyle name="_UCCalzeimer_PE_MED_ORÇA_6 6 8" xfId="2361"/>
    <cellStyle name="_UCCalzeimer_PE_MED_ORÇA_6 6 8 2" xfId="5275"/>
    <cellStyle name="_UCCalzeimer_PE_MED_ORÇA_6 6 8 3" xfId="11111"/>
    <cellStyle name="_UCCalzeimer_PE_MED_ORÇA_6 6 8 4" xfId="14363"/>
    <cellStyle name="_UCCalzeimer_PE_MED_ORÇA_6 6 8 5" xfId="17615"/>
    <cellStyle name="_UCCalzeimer_PE_MED_ORÇA_6 6 8 6" xfId="20866"/>
    <cellStyle name="_UCCalzeimer_PE_MED_ORÇA_6 6 8 7" xfId="24090"/>
    <cellStyle name="_UCCalzeimer_PE_MED_ORÇA_6 6 9" xfId="2362"/>
    <cellStyle name="_UCCalzeimer_PE_MED_ORÇA_6 6 9 2" xfId="5276"/>
    <cellStyle name="_UCCalzeimer_PE_MED_ORÇA_6 6 9 3" xfId="11112"/>
    <cellStyle name="_UCCalzeimer_PE_MED_ORÇA_6 6 9 4" xfId="14364"/>
    <cellStyle name="_UCCalzeimer_PE_MED_ORÇA_6 6 9 5" xfId="17616"/>
    <cellStyle name="_UCCalzeimer_PE_MED_ORÇA_6 6 9 6" xfId="20867"/>
    <cellStyle name="_UCCalzeimer_PE_MED_ORÇA_6 6 9 7" xfId="24091"/>
    <cellStyle name="_UCCalzeimer_PE_MED_ORÇA_6 6_16-09_PE_V2_ARQ_M-O_28-01-11" xfId="6398"/>
    <cellStyle name="_UCCalzeimer_PE_MED_ORÇA_6 6_ARTICULADO" xfId="6173"/>
    <cellStyle name="_UCCalzeimer_PE_MED_ORÇA_6 6_ARTICULADO 2" xfId="11113"/>
    <cellStyle name="_UCCalzeimer_PE_MED_ORÇA_6 6_ARTICULADO 3" xfId="14365"/>
    <cellStyle name="_UCCalzeimer_PE_MED_ORÇA_6 6_ARTICULADO 4" xfId="17617"/>
    <cellStyle name="_UCCalzeimer_PE_MED_ORÇA_6 6_ARTICULADO 5" xfId="20868"/>
    <cellStyle name="_UCCalzeimer_PE_MED_ORÇA_6 6_ARTICULADO 6" xfId="24092"/>
    <cellStyle name="_UCCalzeimer_PE_MED_ORÇA_6 60" xfId="2363"/>
    <cellStyle name="_UCCalzeimer_PE_MED_ORÇA_6 60 2" xfId="5277"/>
    <cellStyle name="_UCCalzeimer_PE_MED_ORÇA_6 60 3" xfId="11114"/>
    <cellStyle name="_UCCalzeimer_PE_MED_ORÇA_6 60 4" xfId="14366"/>
    <cellStyle name="_UCCalzeimer_PE_MED_ORÇA_6 60 5" xfId="17618"/>
    <cellStyle name="_UCCalzeimer_PE_MED_ORÇA_6 60 6" xfId="20869"/>
    <cellStyle name="_UCCalzeimer_PE_MED_ORÇA_6 60 7" xfId="24093"/>
    <cellStyle name="_UCCalzeimer_PE_MED_ORÇA_6 61" xfId="2364"/>
    <cellStyle name="_UCCalzeimer_PE_MED_ORÇA_6 61 2" xfId="5278"/>
    <cellStyle name="_UCCalzeimer_PE_MED_ORÇA_6 61 3" xfId="11115"/>
    <cellStyle name="_UCCalzeimer_PE_MED_ORÇA_6 61 4" xfId="14367"/>
    <cellStyle name="_UCCalzeimer_PE_MED_ORÇA_6 61 5" xfId="17619"/>
    <cellStyle name="_UCCalzeimer_PE_MED_ORÇA_6 61 6" xfId="20870"/>
    <cellStyle name="_UCCalzeimer_PE_MED_ORÇA_6 61 7" xfId="24094"/>
    <cellStyle name="_UCCalzeimer_PE_MED_ORÇA_6 62" xfId="2365"/>
    <cellStyle name="_UCCalzeimer_PE_MED_ORÇA_6 62 2" xfId="5279"/>
    <cellStyle name="_UCCalzeimer_PE_MED_ORÇA_6 62 3" xfId="11116"/>
    <cellStyle name="_UCCalzeimer_PE_MED_ORÇA_6 62 4" xfId="14368"/>
    <cellStyle name="_UCCalzeimer_PE_MED_ORÇA_6 62 5" xfId="17620"/>
    <cellStyle name="_UCCalzeimer_PE_MED_ORÇA_6 62 6" xfId="20871"/>
    <cellStyle name="_UCCalzeimer_PE_MED_ORÇA_6 62 7" xfId="24095"/>
    <cellStyle name="_UCCalzeimer_PE_MED_ORÇA_6 63" xfId="2366"/>
    <cellStyle name="_UCCalzeimer_PE_MED_ORÇA_6 63 2" xfId="5280"/>
    <cellStyle name="_UCCalzeimer_PE_MED_ORÇA_6 63 3" xfId="11117"/>
    <cellStyle name="_UCCalzeimer_PE_MED_ORÇA_6 63 4" xfId="14369"/>
    <cellStyle name="_UCCalzeimer_PE_MED_ORÇA_6 63 5" xfId="17621"/>
    <cellStyle name="_UCCalzeimer_PE_MED_ORÇA_6 63 6" xfId="20872"/>
    <cellStyle name="_UCCalzeimer_PE_MED_ORÇA_6 63 7" xfId="24096"/>
    <cellStyle name="_UCCalzeimer_PE_MED_ORÇA_6 64" xfId="2367"/>
    <cellStyle name="_UCCalzeimer_PE_MED_ORÇA_6 64 2" xfId="5281"/>
    <cellStyle name="_UCCalzeimer_PE_MED_ORÇA_6 64 3" xfId="11118"/>
    <cellStyle name="_UCCalzeimer_PE_MED_ORÇA_6 64 4" xfId="14370"/>
    <cellStyle name="_UCCalzeimer_PE_MED_ORÇA_6 64 5" xfId="17622"/>
    <cellStyle name="_UCCalzeimer_PE_MED_ORÇA_6 64 6" xfId="20873"/>
    <cellStyle name="_UCCalzeimer_PE_MED_ORÇA_6 64 7" xfId="24097"/>
    <cellStyle name="_UCCalzeimer_PE_MED_ORÇA_6 65" xfId="2368"/>
    <cellStyle name="_UCCalzeimer_PE_MED_ORÇA_6 65 2" xfId="5282"/>
    <cellStyle name="_UCCalzeimer_PE_MED_ORÇA_6 65 3" xfId="11119"/>
    <cellStyle name="_UCCalzeimer_PE_MED_ORÇA_6 65 4" xfId="14371"/>
    <cellStyle name="_UCCalzeimer_PE_MED_ORÇA_6 65 5" xfId="17623"/>
    <cellStyle name="_UCCalzeimer_PE_MED_ORÇA_6 65 6" xfId="20874"/>
    <cellStyle name="_UCCalzeimer_PE_MED_ORÇA_6 65 7" xfId="24098"/>
    <cellStyle name="_UCCalzeimer_PE_MED_ORÇA_6 66" xfId="2369"/>
    <cellStyle name="_UCCalzeimer_PE_MED_ORÇA_6 66 2" xfId="5283"/>
    <cellStyle name="_UCCalzeimer_PE_MED_ORÇA_6 66 3" xfId="11120"/>
    <cellStyle name="_UCCalzeimer_PE_MED_ORÇA_6 66 4" xfId="14372"/>
    <cellStyle name="_UCCalzeimer_PE_MED_ORÇA_6 66 5" xfId="17624"/>
    <cellStyle name="_UCCalzeimer_PE_MED_ORÇA_6 66 6" xfId="20875"/>
    <cellStyle name="_UCCalzeimer_PE_MED_ORÇA_6 66 7" xfId="24099"/>
    <cellStyle name="_UCCalzeimer_PE_MED_ORÇA_6 67" xfId="2370"/>
    <cellStyle name="_UCCalzeimer_PE_MED_ORÇA_6 67 2" xfId="5284"/>
    <cellStyle name="_UCCalzeimer_PE_MED_ORÇA_6 67 3" xfId="11121"/>
    <cellStyle name="_UCCalzeimer_PE_MED_ORÇA_6 67 4" xfId="14373"/>
    <cellStyle name="_UCCalzeimer_PE_MED_ORÇA_6 67 5" xfId="17625"/>
    <cellStyle name="_UCCalzeimer_PE_MED_ORÇA_6 67 6" xfId="20876"/>
    <cellStyle name="_UCCalzeimer_PE_MED_ORÇA_6 67 7" xfId="24100"/>
    <cellStyle name="_UCCalzeimer_PE_MED_ORÇA_6 68" xfId="2371"/>
    <cellStyle name="_UCCalzeimer_PE_MED_ORÇA_6 68 2" xfId="5285"/>
    <cellStyle name="_UCCalzeimer_PE_MED_ORÇA_6 68 3" xfId="11122"/>
    <cellStyle name="_UCCalzeimer_PE_MED_ORÇA_6 68 4" xfId="14374"/>
    <cellStyle name="_UCCalzeimer_PE_MED_ORÇA_6 68 5" xfId="17626"/>
    <cellStyle name="_UCCalzeimer_PE_MED_ORÇA_6 68 6" xfId="20877"/>
    <cellStyle name="_UCCalzeimer_PE_MED_ORÇA_6 68 7" xfId="24101"/>
    <cellStyle name="_UCCalzeimer_PE_MED_ORÇA_6 69" xfId="7668"/>
    <cellStyle name="_UCCalzeimer_PE_MED_ORÇA_6 7" xfId="214"/>
    <cellStyle name="_UCCalzeimer_PE_MED_ORÇA_6 7 10" xfId="2372"/>
    <cellStyle name="_UCCalzeimer_PE_MED_ORÇA_6 7 10 2" xfId="5286"/>
    <cellStyle name="_UCCalzeimer_PE_MED_ORÇA_6 7 10 3" xfId="11124"/>
    <cellStyle name="_UCCalzeimer_PE_MED_ORÇA_6 7 10 4" xfId="14376"/>
    <cellStyle name="_UCCalzeimer_PE_MED_ORÇA_6 7 10 5" xfId="17628"/>
    <cellStyle name="_UCCalzeimer_PE_MED_ORÇA_6 7 10 6" xfId="20879"/>
    <cellStyle name="_UCCalzeimer_PE_MED_ORÇA_6 7 10 7" xfId="24103"/>
    <cellStyle name="_UCCalzeimer_PE_MED_ORÇA_6 7 11" xfId="2373"/>
    <cellStyle name="_UCCalzeimer_PE_MED_ORÇA_6 7 11 2" xfId="5287"/>
    <cellStyle name="_UCCalzeimer_PE_MED_ORÇA_6 7 11 3" xfId="11125"/>
    <cellStyle name="_UCCalzeimer_PE_MED_ORÇA_6 7 11 4" xfId="14377"/>
    <cellStyle name="_UCCalzeimer_PE_MED_ORÇA_6 7 11 5" xfId="17629"/>
    <cellStyle name="_UCCalzeimer_PE_MED_ORÇA_6 7 11 6" xfId="20880"/>
    <cellStyle name="_UCCalzeimer_PE_MED_ORÇA_6 7 11 7" xfId="24104"/>
    <cellStyle name="_UCCalzeimer_PE_MED_ORÇA_6 7 12" xfId="2374"/>
    <cellStyle name="_UCCalzeimer_PE_MED_ORÇA_6 7 12 2" xfId="5288"/>
    <cellStyle name="_UCCalzeimer_PE_MED_ORÇA_6 7 12 3" xfId="11126"/>
    <cellStyle name="_UCCalzeimer_PE_MED_ORÇA_6 7 12 4" xfId="14378"/>
    <cellStyle name="_UCCalzeimer_PE_MED_ORÇA_6 7 12 5" xfId="17630"/>
    <cellStyle name="_UCCalzeimer_PE_MED_ORÇA_6 7 12 6" xfId="20881"/>
    <cellStyle name="_UCCalzeimer_PE_MED_ORÇA_6 7 12 7" xfId="24105"/>
    <cellStyle name="_UCCalzeimer_PE_MED_ORÇA_6 7 13" xfId="2375"/>
    <cellStyle name="_UCCalzeimer_PE_MED_ORÇA_6 7 13 2" xfId="5289"/>
    <cellStyle name="_UCCalzeimer_PE_MED_ORÇA_6 7 13 3" xfId="11127"/>
    <cellStyle name="_UCCalzeimer_PE_MED_ORÇA_6 7 13 4" xfId="14379"/>
    <cellStyle name="_UCCalzeimer_PE_MED_ORÇA_6 7 13 5" xfId="17631"/>
    <cellStyle name="_UCCalzeimer_PE_MED_ORÇA_6 7 13 6" xfId="20882"/>
    <cellStyle name="_UCCalzeimer_PE_MED_ORÇA_6 7 13 7" xfId="24106"/>
    <cellStyle name="_UCCalzeimer_PE_MED_ORÇA_6 7 14" xfId="2376"/>
    <cellStyle name="_UCCalzeimer_PE_MED_ORÇA_6 7 14 2" xfId="5290"/>
    <cellStyle name="_UCCalzeimer_PE_MED_ORÇA_6 7 14 3" xfId="11128"/>
    <cellStyle name="_UCCalzeimer_PE_MED_ORÇA_6 7 14 4" xfId="14380"/>
    <cellStyle name="_UCCalzeimer_PE_MED_ORÇA_6 7 14 5" xfId="17632"/>
    <cellStyle name="_UCCalzeimer_PE_MED_ORÇA_6 7 14 6" xfId="20883"/>
    <cellStyle name="_UCCalzeimer_PE_MED_ORÇA_6 7 14 7" xfId="24107"/>
    <cellStyle name="_UCCalzeimer_PE_MED_ORÇA_6 7 15" xfId="2377"/>
    <cellStyle name="_UCCalzeimer_PE_MED_ORÇA_6 7 15 2" xfId="5291"/>
    <cellStyle name="_UCCalzeimer_PE_MED_ORÇA_6 7 15 3" xfId="11129"/>
    <cellStyle name="_UCCalzeimer_PE_MED_ORÇA_6 7 15 4" xfId="14381"/>
    <cellStyle name="_UCCalzeimer_PE_MED_ORÇA_6 7 15 5" xfId="17633"/>
    <cellStyle name="_UCCalzeimer_PE_MED_ORÇA_6 7 15 6" xfId="20884"/>
    <cellStyle name="_UCCalzeimer_PE_MED_ORÇA_6 7 15 7" xfId="24108"/>
    <cellStyle name="_UCCalzeimer_PE_MED_ORÇA_6 7 16" xfId="2378"/>
    <cellStyle name="_UCCalzeimer_PE_MED_ORÇA_6 7 16 2" xfId="5292"/>
    <cellStyle name="_UCCalzeimer_PE_MED_ORÇA_6 7 16 3" xfId="11130"/>
    <cellStyle name="_UCCalzeimer_PE_MED_ORÇA_6 7 16 4" xfId="14382"/>
    <cellStyle name="_UCCalzeimer_PE_MED_ORÇA_6 7 16 5" xfId="17634"/>
    <cellStyle name="_UCCalzeimer_PE_MED_ORÇA_6 7 16 6" xfId="20885"/>
    <cellStyle name="_UCCalzeimer_PE_MED_ORÇA_6 7 16 7" xfId="24109"/>
    <cellStyle name="_UCCalzeimer_PE_MED_ORÇA_6 7 17" xfId="2379"/>
    <cellStyle name="_UCCalzeimer_PE_MED_ORÇA_6 7 17 2" xfId="5293"/>
    <cellStyle name="_UCCalzeimer_PE_MED_ORÇA_6 7 17 3" xfId="11131"/>
    <cellStyle name="_UCCalzeimer_PE_MED_ORÇA_6 7 17 4" xfId="14383"/>
    <cellStyle name="_UCCalzeimer_PE_MED_ORÇA_6 7 17 5" xfId="17635"/>
    <cellStyle name="_UCCalzeimer_PE_MED_ORÇA_6 7 17 6" xfId="20886"/>
    <cellStyle name="_UCCalzeimer_PE_MED_ORÇA_6 7 17 7" xfId="24110"/>
    <cellStyle name="_UCCalzeimer_PE_MED_ORÇA_6 7 18" xfId="2380"/>
    <cellStyle name="_UCCalzeimer_PE_MED_ORÇA_6 7 18 2" xfId="5294"/>
    <cellStyle name="_UCCalzeimer_PE_MED_ORÇA_6 7 18 3" xfId="11132"/>
    <cellStyle name="_UCCalzeimer_PE_MED_ORÇA_6 7 18 4" xfId="14384"/>
    <cellStyle name="_UCCalzeimer_PE_MED_ORÇA_6 7 18 5" xfId="17636"/>
    <cellStyle name="_UCCalzeimer_PE_MED_ORÇA_6 7 18 6" xfId="20887"/>
    <cellStyle name="_UCCalzeimer_PE_MED_ORÇA_6 7 18 7" xfId="24111"/>
    <cellStyle name="_UCCalzeimer_PE_MED_ORÇA_6 7 19" xfId="2381"/>
    <cellStyle name="_UCCalzeimer_PE_MED_ORÇA_6 7 19 2" xfId="5295"/>
    <cellStyle name="_UCCalzeimer_PE_MED_ORÇA_6 7 19 3" xfId="11133"/>
    <cellStyle name="_UCCalzeimer_PE_MED_ORÇA_6 7 19 4" xfId="14385"/>
    <cellStyle name="_UCCalzeimer_PE_MED_ORÇA_6 7 19 5" xfId="17637"/>
    <cellStyle name="_UCCalzeimer_PE_MED_ORÇA_6 7 19 6" xfId="20888"/>
    <cellStyle name="_UCCalzeimer_PE_MED_ORÇA_6 7 19 7" xfId="24112"/>
    <cellStyle name="_UCCalzeimer_PE_MED_ORÇA_6 7 2" xfId="2382"/>
    <cellStyle name="_UCCalzeimer_PE_MED_ORÇA_6 7 2 2" xfId="5296"/>
    <cellStyle name="_UCCalzeimer_PE_MED_ORÇA_6 7 2 3" xfId="11134"/>
    <cellStyle name="_UCCalzeimer_PE_MED_ORÇA_6 7 2 4" xfId="14386"/>
    <cellStyle name="_UCCalzeimer_PE_MED_ORÇA_6 7 2 5" xfId="17638"/>
    <cellStyle name="_UCCalzeimer_PE_MED_ORÇA_6 7 2 6" xfId="20889"/>
    <cellStyle name="_UCCalzeimer_PE_MED_ORÇA_6 7 2 7" xfId="24113"/>
    <cellStyle name="_UCCalzeimer_PE_MED_ORÇA_6 7 20" xfId="2383"/>
    <cellStyle name="_UCCalzeimer_PE_MED_ORÇA_6 7 20 2" xfId="5297"/>
    <cellStyle name="_UCCalzeimer_PE_MED_ORÇA_6 7 20 3" xfId="11135"/>
    <cellStyle name="_UCCalzeimer_PE_MED_ORÇA_6 7 20 4" xfId="14387"/>
    <cellStyle name="_UCCalzeimer_PE_MED_ORÇA_6 7 20 5" xfId="17639"/>
    <cellStyle name="_UCCalzeimer_PE_MED_ORÇA_6 7 20 6" xfId="20890"/>
    <cellStyle name="_UCCalzeimer_PE_MED_ORÇA_6 7 20 7" xfId="24114"/>
    <cellStyle name="_UCCalzeimer_PE_MED_ORÇA_6 7 21" xfId="2384"/>
    <cellStyle name="_UCCalzeimer_PE_MED_ORÇA_6 7 21 2" xfId="5298"/>
    <cellStyle name="_UCCalzeimer_PE_MED_ORÇA_6 7 21 3" xfId="11136"/>
    <cellStyle name="_UCCalzeimer_PE_MED_ORÇA_6 7 21 4" xfId="14388"/>
    <cellStyle name="_UCCalzeimer_PE_MED_ORÇA_6 7 21 5" xfId="17640"/>
    <cellStyle name="_UCCalzeimer_PE_MED_ORÇA_6 7 21 6" xfId="20891"/>
    <cellStyle name="_UCCalzeimer_PE_MED_ORÇA_6 7 21 7" xfId="24115"/>
    <cellStyle name="_UCCalzeimer_PE_MED_ORÇA_6 7 22" xfId="2385"/>
    <cellStyle name="_UCCalzeimer_PE_MED_ORÇA_6 7 22 2" xfId="5299"/>
    <cellStyle name="_UCCalzeimer_PE_MED_ORÇA_6 7 22 3" xfId="11137"/>
    <cellStyle name="_UCCalzeimer_PE_MED_ORÇA_6 7 22 4" xfId="14389"/>
    <cellStyle name="_UCCalzeimer_PE_MED_ORÇA_6 7 22 5" xfId="17641"/>
    <cellStyle name="_UCCalzeimer_PE_MED_ORÇA_6 7 22 6" xfId="20892"/>
    <cellStyle name="_UCCalzeimer_PE_MED_ORÇA_6 7 22 7" xfId="24116"/>
    <cellStyle name="_UCCalzeimer_PE_MED_ORÇA_6 7 23" xfId="2386"/>
    <cellStyle name="_UCCalzeimer_PE_MED_ORÇA_6 7 23 2" xfId="5300"/>
    <cellStyle name="_UCCalzeimer_PE_MED_ORÇA_6 7 23 3" xfId="11138"/>
    <cellStyle name="_UCCalzeimer_PE_MED_ORÇA_6 7 23 4" xfId="14390"/>
    <cellStyle name="_UCCalzeimer_PE_MED_ORÇA_6 7 23 5" xfId="17642"/>
    <cellStyle name="_UCCalzeimer_PE_MED_ORÇA_6 7 23 6" xfId="20893"/>
    <cellStyle name="_UCCalzeimer_PE_MED_ORÇA_6 7 23 7" xfId="24117"/>
    <cellStyle name="_UCCalzeimer_PE_MED_ORÇA_6 7 24" xfId="2387"/>
    <cellStyle name="_UCCalzeimer_PE_MED_ORÇA_6 7 24 2" xfId="5301"/>
    <cellStyle name="_UCCalzeimer_PE_MED_ORÇA_6 7 24 3" xfId="11139"/>
    <cellStyle name="_UCCalzeimer_PE_MED_ORÇA_6 7 24 4" xfId="14391"/>
    <cellStyle name="_UCCalzeimer_PE_MED_ORÇA_6 7 24 5" xfId="17643"/>
    <cellStyle name="_UCCalzeimer_PE_MED_ORÇA_6 7 24 6" xfId="20894"/>
    <cellStyle name="_UCCalzeimer_PE_MED_ORÇA_6 7 24 7" xfId="24118"/>
    <cellStyle name="_UCCalzeimer_PE_MED_ORÇA_6 7 25" xfId="3166"/>
    <cellStyle name="_UCCalzeimer_PE_MED_ORÇA_6 7 26" xfId="11123"/>
    <cellStyle name="_UCCalzeimer_PE_MED_ORÇA_6 7 27" xfId="14375"/>
    <cellStyle name="_UCCalzeimer_PE_MED_ORÇA_6 7 28" xfId="17627"/>
    <cellStyle name="_UCCalzeimer_PE_MED_ORÇA_6 7 29" xfId="20878"/>
    <cellStyle name="_UCCalzeimer_PE_MED_ORÇA_6 7 3" xfId="2388"/>
    <cellStyle name="_UCCalzeimer_PE_MED_ORÇA_6 7 3 2" xfId="5302"/>
    <cellStyle name="_UCCalzeimer_PE_MED_ORÇA_6 7 3 3" xfId="11140"/>
    <cellStyle name="_UCCalzeimer_PE_MED_ORÇA_6 7 3 4" xfId="14392"/>
    <cellStyle name="_UCCalzeimer_PE_MED_ORÇA_6 7 3 5" xfId="17644"/>
    <cellStyle name="_UCCalzeimer_PE_MED_ORÇA_6 7 3 6" xfId="20895"/>
    <cellStyle name="_UCCalzeimer_PE_MED_ORÇA_6 7 3 7" xfId="24119"/>
    <cellStyle name="_UCCalzeimer_PE_MED_ORÇA_6 7 30" xfId="24102"/>
    <cellStyle name="_UCCalzeimer_PE_MED_ORÇA_6 7 4" xfId="2389"/>
    <cellStyle name="_UCCalzeimer_PE_MED_ORÇA_6 7 4 2" xfId="5303"/>
    <cellStyle name="_UCCalzeimer_PE_MED_ORÇA_6 7 4 3" xfId="11141"/>
    <cellStyle name="_UCCalzeimer_PE_MED_ORÇA_6 7 4 4" xfId="14393"/>
    <cellStyle name="_UCCalzeimer_PE_MED_ORÇA_6 7 4 5" xfId="17645"/>
    <cellStyle name="_UCCalzeimer_PE_MED_ORÇA_6 7 4 6" xfId="20896"/>
    <cellStyle name="_UCCalzeimer_PE_MED_ORÇA_6 7 4 7" xfId="24120"/>
    <cellStyle name="_UCCalzeimer_PE_MED_ORÇA_6 7 5" xfId="2390"/>
    <cellStyle name="_UCCalzeimer_PE_MED_ORÇA_6 7 5 2" xfId="5304"/>
    <cellStyle name="_UCCalzeimer_PE_MED_ORÇA_6 7 5 3" xfId="11142"/>
    <cellStyle name="_UCCalzeimer_PE_MED_ORÇA_6 7 5 4" xfId="14394"/>
    <cellStyle name="_UCCalzeimer_PE_MED_ORÇA_6 7 5 5" xfId="17646"/>
    <cellStyle name="_UCCalzeimer_PE_MED_ORÇA_6 7 5 6" xfId="20897"/>
    <cellStyle name="_UCCalzeimer_PE_MED_ORÇA_6 7 5 7" xfId="24121"/>
    <cellStyle name="_UCCalzeimer_PE_MED_ORÇA_6 7 6" xfId="2391"/>
    <cellStyle name="_UCCalzeimer_PE_MED_ORÇA_6 7 6 2" xfId="5305"/>
    <cellStyle name="_UCCalzeimer_PE_MED_ORÇA_6 7 6 3" xfId="11143"/>
    <cellStyle name="_UCCalzeimer_PE_MED_ORÇA_6 7 6 4" xfId="14395"/>
    <cellStyle name="_UCCalzeimer_PE_MED_ORÇA_6 7 6 5" xfId="17647"/>
    <cellStyle name="_UCCalzeimer_PE_MED_ORÇA_6 7 6 6" xfId="20898"/>
    <cellStyle name="_UCCalzeimer_PE_MED_ORÇA_6 7 6 7" xfId="24122"/>
    <cellStyle name="_UCCalzeimer_PE_MED_ORÇA_6 7 7" xfId="2392"/>
    <cellStyle name="_UCCalzeimer_PE_MED_ORÇA_6 7 7 2" xfId="5306"/>
    <cellStyle name="_UCCalzeimer_PE_MED_ORÇA_6 7 7 3" xfId="11144"/>
    <cellStyle name="_UCCalzeimer_PE_MED_ORÇA_6 7 7 4" xfId="14396"/>
    <cellStyle name="_UCCalzeimer_PE_MED_ORÇA_6 7 7 5" xfId="17648"/>
    <cellStyle name="_UCCalzeimer_PE_MED_ORÇA_6 7 7 6" xfId="20899"/>
    <cellStyle name="_UCCalzeimer_PE_MED_ORÇA_6 7 7 7" xfId="24123"/>
    <cellStyle name="_UCCalzeimer_PE_MED_ORÇA_6 7 8" xfId="2393"/>
    <cellStyle name="_UCCalzeimer_PE_MED_ORÇA_6 7 8 2" xfId="5307"/>
    <cellStyle name="_UCCalzeimer_PE_MED_ORÇA_6 7 8 3" xfId="11145"/>
    <cellStyle name="_UCCalzeimer_PE_MED_ORÇA_6 7 8 4" xfId="14397"/>
    <cellStyle name="_UCCalzeimer_PE_MED_ORÇA_6 7 8 5" xfId="17649"/>
    <cellStyle name="_UCCalzeimer_PE_MED_ORÇA_6 7 8 6" xfId="20900"/>
    <cellStyle name="_UCCalzeimer_PE_MED_ORÇA_6 7 8 7" xfId="24124"/>
    <cellStyle name="_UCCalzeimer_PE_MED_ORÇA_6 7 9" xfId="2394"/>
    <cellStyle name="_UCCalzeimer_PE_MED_ORÇA_6 7 9 2" xfId="5308"/>
    <cellStyle name="_UCCalzeimer_PE_MED_ORÇA_6 7 9 3" xfId="11146"/>
    <cellStyle name="_UCCalzeimer_PE_MED_ORÇA_6 7 9 4" xfId="14398"/>
    <cellStyle name="_UCCalzeimer_PE_MED_ORÇA_6 7 9 5" xfId="17650"/>
    <cellStyle name="_UCCalzeimer_PE_MED_ORÇA_6 7 9 6" xfId="20901"/>
    <cellStyle name="_UCCalzeimer_PE_MED_ORÇA_6 7 9 7" xfId="24125"/>
    <cellStyle name="_UCCalzeimer_PE_MED_ORÇA_6 7_16-09_PE_V2_ARQ_M-O_28-01-11" xfId="6399"/>
    <cellStyle name="_UCCalzeimer_PE_MED_ORÇA_6 7_ARTICULADO" xfId="6174"/>
    <cellStyle name="_UCCalzeimer_PE_MED_ORÇA_6 7_ARTICULADO 2" xfId="11147"/>
    <cellStyle name="_UCCalzeimer_PE_MED_ORÇA_6 7_ARTICULADO 3" xfId="14399"/>
    <cellStyle name="_UCCalzeimer_PE_MED_ORÇA_6 7_ARTICULADO 4" xfId="17651"/>
    <cellStyle name="_UCCalzeimer_PE_MED_ORÇA_6 7_ARTICULADO 5" xfId="20902"/>
    <cellStyle name="_UCCalzeimer_PE_MED_ORÇA_6 7_ARTICULADO 6" xfId="24126"/>
    <cellStyle name="_UCCalzeimer_PE_MED_ORÇA_6 70" xfId="7464"/>
    <cellStyle name="_UCCalzeimer_PE_MED_ORÇA_6 71" xfId="7546"/>
    <cellStyle name="_UCCalzeimer_PE_MED_ORÇA_6 72" xfId="7256"/>
    <cellStyle name="_UCCalzeimer_PE_MED_ORÇA_6 73" xfId="7475"/>
    <cellStyle name="_UCCalzeimer_PE_MED_ORÇA_6 74" xfId="7252"/>
    <cellStyle name="_UCCalzeimer_PE_MED_ORÇA_6 75" xfId="7708"/>
    <cellStyle name="_UCCalzeimer_PE_MED_ORÇA_6 76" xfId="7486"/>
    <cellStyle name="_UCCalzeimer_PE_MED_ORÇA_6 77" xfId="7713"/>
    <cellStyle name="_UCCalzeimer_PE_MED_ORÇA_6 78" xfId="7482"/>
    <cellStyle name="_UCCalzeimer_PE_MED_ORÇA_6 79" xfId="7726"/>
    <cellStyle name="_UCCalzeimer_PE_MED_ORÇA_6 8" xfId="215"/>
    <cellStyle name="_UCCalzeimer_PE_MED_ORÇA_6 8 10" xfId="2395"/>
    <cellStyle name="_UCCalzeimer_PE_MED_ORÇA_6 8 10 2" xfId="5309"/>
    <cellStyle name="_UCCalzeimer_PE_MED_ORÇA_6 8 10 3" xfId="11149"/>
    <cellStyle name="_UCCalzeimer_PE_MED_ORÇA_6 8 10 4" xfId="14401"/>
    <cellStyle name="_UCCalzeimer_PE_MED_ORÇA_6 8 10 5" xfId="17653"/>
    <cellStyle name="_UCCalzeimer_PE_MED_ORÇA_6 8 10 6" xfId="20904"/>
    <cellStyle name="_UCCalzeimer_PE_MED_ORÇA_6 8 10 7" xfId="24128"/>
    <cellStyle name="_UCCalzeimer_PE_MED_ORÇA_6 8 11" xfId="2396"/>
    <cellStyle name="_UCCalzeimer_PE_MED_ORÇA_6 8 11 2" xfId="5310"/>
    <cellStyle name="_UCCalzeimer_PE_MED_ORÇA_6 8 11 3" xfId="11150"/>
    <cellStyle name="_UCCalzeimer_PE_MED_ORÇA_6 8 11 4" xfId="14402"/>
    <cellStyle name="_UCCalzeimer_PE_MED_ORÇA_6 8 11 5" xfId="17654"/>
    <cellStyle name="_UCCalzeimer_PE_MED_ORÇA_6 8 11 6" xfId="20905"/>
    <cellStyle name="_UCCalzeimer_PE_MED_ORÇA_6 8 11 7" xfId="24129"/>
    <cellStyle name="_UCCalzeimer_PE_MED_ORÇA_6 8 12" xfId="2397"/>
    <cellStyle name="_UCCalzeimer_PE_MED_ORÇA_6 8 12 2" xfId="5311"/>
    <cellStyle name="_UCCalzeimer_PE_MED_ORÇA_6 8 12 3" xfId="11151"/>
    <cellStyle name="_UCCalzeimer_PE_MED_ORÇA_6 8 12 4" xfId="14403"/>
    <cellStyle name="_UCCalzeimer_PE_MED_ORÇA_6 8 12 5" xfId="17655"/>
    <cellStyle name="_UCCalzeimer_PE_MED_ORÇA_6 8 12 6" xfId="20906"/>
    <cellStyle name="_UCCalzeimer_PE_MED_ORÇA_6 8 12 7" xfId="24130"/>
    <cellStyle name="_UCCalzeimer_PE_MED_ORÇA_6 8 13" xfId="2398"/>
    <cellStyle name="_UCCalzeimer_PE_MED_ORÇA_6 8 13 2" xfId="5312"/>
    <cellStyle name="_UCCalzeimer_PE_MED_ORÇA_6 8 13 3" xfId="11152"/>
    <cellStyle name="_UCCalzeimer_PE_MED_ORÇA_6 8 13 4" xfId="14404"/>
    <cellStyle name="_UCCalzeimer_PE_MED_ORÇA_6 8 13 5" xfId="17656"/>
    <cellStyle name="_UCCalzeimer_PE_MED_ORÇA_6 8 13 6" xfId="20907"/>
    <cellStyle name="_UCCalzeimer_PE_MED_ORÇA_6 8 13 7" xfId="24131"/>
    <cellStyle name="_UCCalzeimer_PE_MED_ORÇA_6 8 14" xfId="2399"/>
    <cellStyle name="_UCCalzeimer_PE_MED_ORÇA_6 8 14 2" xfId="5313"/>
    <cellStyle name="_UCCalzeimer_PE_MED_ORÇA_6 8 14 3" xfId="11153"/>
    <cellStyle name="_UCCalzeimer_PE_MED_ORÇA_6 8 14 4" xfId="14405"/>
    <cellStyle name="_UCCalzeimer_PE_MED_ORÇA_6 8 14 5" xfId="17657"/>
    <cellStyle name="_UCCalzeimer_PE_MED_ORÇA_6 8 14 6" xfId="20908"/>
    <cellStyle name="_UCCalzeimer_PE_MED_ORÇA_6 8 14 7" xfId="24132"/>
    <cellStyle name="_UCCalzeimer_PE_MED_ORÇA_6 8 15" xfId="2400"/>
    <cellStyle name="_UCCalzeimer_PE_MED_ORÇA_6 8 15 2" xfId="5314"/>
    <cellStyle name="_UCCalzeimer_PE_MED_ORÇA_6 8 15 3" xfId="11154"/>
    <cellStyle name="_UCCalzeimer_PE_MED_ORÇA_6 8 15 4" xfId="14406"/>
    <cellStyle name="_UCCalzeimer_PE_MED_ORÇA_6 8 15 5" xfId="17658"/>
    <cellStyle name="_UCCalzeimer_PE_MED_ORÇA_6 8 15 6" xfId="20909"/>
    <cellStyle name="_UCCalzeimer_PE_MED_ORÇA_6 8 15 7" xfId="24133"/>
    <cellStyle name="_UCCalzeimer_PE_MED_ORÇA_6 8 16" xfId="2401"/>
    <cellStyle name="_UCCalzeimer_PE_MED_ORÇA_6 8 16 2" xfId="5315"/>
    <cellStyle name="_UCCalzeimer_PE_MED_ORÇA_6 8 16 3" xfId="11155"/>
    <cellStyle name="_UCCalzeimer_PE_MED_ORÇA_6 8 16 4" xfId="14407"/>
    <cellStyle name="_UCCalzeimer_PE_MED_ORÇA_6 8 16 5" xfId="17659"/>
    <cellStyle name="_UCCalzeimer_PE_MED_ORÇA_6 8 16 6" xfId="20910"/>
    <cellStyle name="_UCCalzeimer_PE_MED_ORÇA_6 8 16 7" xfId="24134"/>
    <cellStyle name="_UCCalzeimer_PE_MED_ORÇA_6 8 17" xfId="2402"/>
    <cellStyle name="_UCCalzeimer_PE_MED_ORÇA_6 8 17 2" xfId="5316"/>
    <cellStyle name="_UCCalzeimer_PE_MED_ORÇA_6 8 17 3" xfId="11156"/>
    <cellStyle name="_UCCalzeimer_PE_MED_ORÇA_6 8 17 4" xfId="14408"/>
    <cellStyle name="_UCCalzeimer_PE_MED_ORÇA_6 8 17 5" xfId="17660"/>
    <cellStyle name="_UCCalzeimer_PE_MED_ORÇA_6 8 17 6" xfId="20911"/>
    <cellStyle name="_UCCalzeimer_PE_MED_ORÇA_6 8 17 7" xfId="24135"/>
    <cellStyle name="_UCCalzeimer_PE_MED_ORÇA_6 8 18" xfId="2403"/>
    <cellStyle name="_UCCalzeimer_PE_MED_ORÇA_6 8 18 2" xfId="5317"/>
    <cellStyle name="_UCCalzeimer_PE_MED_ORÇA_6 8 18 3" xfId="11157"/>
    <cellStyle name="_UCCalzeimer_PE_MED_ORÇA_6 8 18 4" xfId="14409"/>
    <cellStyle name="_UCCalzeimer_PE_MED_ORÇA_6 8 18 5" xfId="17661"/>
    <cellStyle name="_UCCalzeimer_PE_MED_ORÇA_6 8 18 6" xfId="20912"/>
    <cellStyle name="_UCCalzeimer_PE_MED_ORÇA_6 8 18 7" xfId="24136"/>
    <cellStyle name="_UCCalzeimer_PE_MED_ORÇA_6 8 19" xfId="2404"/>
    <cellStyle name="_UCCalzeimer_PE_MED_ORÇA_6 8 19 2" xfId="5318"/>
    <cellStyle name="_UCCalzeimer_PE_MED_ORÇA_6 8 19 3" xfId="11158"/>
    <cellStyle name="_UCCalzeimer_PE_MED_ORÇA_6 8 19 4" xfId="14410"/>
    <cellStyle name="_UCCalzeimer_PE_MED_ORÇA_6 8 19 5" xfId="17662"/>
    <cellStyle name="_UCCalzeimer_PE_MED_ORÇA_6 8 19 6" xfId="20913"/>
    <cellStyle name="_UCCalzeimer_PE_MED_ORÇA_6 8 19 7" xfId="24137"/>
    <cellStyle name="_UCCalzeimer_PE_MED_ORÇA_6 8 2" xfId="2405"/>
    <cellStyle name="_UCCalzeimer_PE_MED_ORÇA_6 8 2 2" xfId="5319"/>
    <cellStyle name="_UCCalzeimer_PE_MED_ORÇA_6 8 2 3" xfId="11159"/>
    <cellStyle name="_UCCalzeimer_PE_MED_ORÇA_6 8 2 4" xfId="14411"/>
    <cellStyle name="_UCCalzeimer_PE_MED_ORÇA_6 8 2 5" xfId="17663"/>
    <cellStyle name="_UCCalzeimer_PE_MED_ORÇA_6 8 2 6" xfId="20914"/>
    <cellStyle name="_UCCalzeimer_PE_MED_ORÇA_6 8 2 7" xfId="24138"/>
    <cellStyle name="_UCCalzeimer_PE_MED_ORÇA_6 8 20" xfId="2406"/>
    <cellStyle name="_UCCalzeimer_PE_MED_ORÇA_6 8 20 2" xfId="5320"/>
    <cellStyle name="_UCCalzeimer_PE_MED_ORÇA_6 8 20 3" xfId="11160"/>
    <cellStyle name="_UCCalzeimer_PE_MED_ORÇA_6 8 20 4" xfId="14412"/>
    <cellStyle name="_UCCalzeimer_PE_MED_ORÇA_6 8 20 5" xfId="17664"/>
    <cellStyle name="_UCCalzeimer_PE_MED_ORÇA_6 8 20 6" xfId="20915"/>
    <cellStyle name="_UCCalzeimer_PE_MED_ORÇA_6 8 20 7" xfId="24139"/>
    <cellStyle name="_UCCalzeimer_PE_MED_ORÇA_6 8 21" xfId="2407"/>
    <cellStyle name="_UCCalzeimer_PE_MED_ORÇA_6 8 21 2" xfId="5321"/>
    <cellStyle name="_UCCalzeimer_PE_MED_ORÇA_6 8 21 3" xfId="11161"/>
    <cellStyle name="_UCCalzeimer_PE_MED_ORÇA_6 8 21 4" xfId="14413"/>
    <cellStyle name="_UCCalzeimer_PE_MED_ORÇA_6 8 21 5" xfId="17665"/>
    <cellStyle name="_UCCalzeimer_PE_MED_ORÇA_6 8 21 6" xfId="20916"/>
    <cellStyle name="_UCCalzeimer_PE_MED_ORÇA_6 8 21 7" xfId="24140"/>
    <cellStyle name="_UCCalzeimer_PE_MED_ORÇA_6 8 22" xfId="2408"/>
    <cellStyle name="_UCCalzeimer_PE_MED_ORÇA_6 8 22 2" xfId="5322"/>
    <cellStyle name="_UCCalzeimer_PE_MED_ORÇA_6 8 22 3" xfId="11162"/>
    <cellStyle name="_UCCalzeimer_PE_MED_ORÇA_6 8 22 4" xfId="14414"/>
    <cellStyle name="_UCCalzeimer_PE_MED_ORÇA_6 8 22 5" xfId="17666"/>
    <cellStyle name="_UCCalzeimer_PE_MED_ORÇA_6 8 22 6" xfId="20917"/>
    <cellStyle name="_UCCalzeimer_PE_MED_ORÇA_6 8 22 7" xfId="24141"/>
    <cellStyle name="_UCCalzeimer_PE_MED_ORÇA_6 8 23" xfId="2409"/>
    <cellStyle name="_UCCalzeimer_PE_MED_ORÇA_6 8 23 2" xfId="5323"/>
    <cellStyle name="_UCCalzeimer_PE_MED_ORÇA_6 8 23 3" xfId="11163"/>
    <cellStyle name="_UCCalzeimer_PE_MED_ORÇA_6 8 23 4" xfId="14415"/>
    <cellStyle name="_UCCalzeimer_PE_MED_ORÇA_6 8 23 5" xfId="17667"/>
    <cellStyle name="_UCCalzeimer_PE_MED_ORÇA_6 8 23 6" xfId="20918"/>
    <cellStyle name="_UCCalzeimer_PE_MED_ORÇA_6 8 23 7" xfId="24142"/>
    <cellStyle name="_UCCalzeimer_PE_MED_ORÇA_6 8 24" xfId="2410"/>
    <cellStyle name="_UCCalzeimer_PE_MED_ORÇA_6 8 24 2" xfId="5324"/>
    <cellStyle name="_UCCalzeimer_PE_MED_ORÇA_6 8 24 3" xfId="11164"/>
    <cellStyle name="_UCCalzeimer_PE_MED_ORÇA_6 8 24 4" xfId="14416"/>
    <cellStyle name="_UCCalzeimer_PE_MED_ORÇA_6 8 24 5" xfId="17668"/>
    <cellStyle name="_UCCalzeimer_PE_MED_ORÇA_6 8 24 6" xfId="20919"/>
    <cellStyle name="_UCCalzeimer_PE_MED_ORÇA_6 8 24 7" xfId="24143"/>
    <cellStyle name="_UCCalzeimer_PE_MED_ORÇA_6 8 25" xfId="3167"/>
    <cellStyle name="_UCCalzeimer_PE_MED_ORÇA_6 8 26" xfId="11148"/>
    <cellStyle name="_UCCalzeimer_PE_MED_ORÇA_6 8 27" xfId="14400"/>
    <cellStyle name="_UCCalzeimer_PE_MED_ORÇA_6 8 28" xfId="17652"/>
    <cellStyle name="_UCCalzeimer_PE_MED_ORÇA_6 8 29" xfId="20903"/>
    <cellStyle name="_UCCalzeimer_PE_MED_ORÇA_6 8 3" xfId="2411"/>
    <cellStyle name="_UCCalzeimer_PE_MED_ORÇA_6 8 3 2" xfId="5325"/>
    <cellStyle name="_UCCalzeimer_PE_MED_ORÇA_6 8 3 3" xfId="11165"/>
    <cellStyle name="_UCCalzeimer_PE_MED_ORÇA_6 8 3 4" xfId="14417"/>
    <cellStyle name="_UCCalzeimer_PE_MED_ORÇA_6 8 3 5" xfId="17669"/>
    <cellStyle name="_UCCalzeimer_PE_MED_ORÇA_6 8 3 6" xfId="20920"/>
    <cellStyle name="_UCCalzeimer_PE_MED_ORÇA_6 8 3 7" xfId="24144"/>
    <cellStyle name="_UCCalzeimer_PE_MED_ORÇA_6 8 30" xfId="24127"/>
    <cellStyle name="_UCCalzeimer_PE_MED_ORÇA_6 8 4" xfId="2412"/>
    <cellStyle name="_UCCalzeimer_PE_MED_ORÇA_6 8 4 2" xfId="5326"/>
    <cellStyle name="_UCCalzeimer_PE_MED_ORÇA_6 8 4 3" xfId="11166"/>
    <cellStyle name="_UCCalzeimer_PE_MED_ORÇA_6 8 4 4" xfId="14418"/>
    <cellStyle name="_UCCalzeimer_PE_MED_ORÇA_6 8 4 5" xfId="17670"/>
    <cellStyle name="_UCCalzeimer_PE_MED_ORÇA_6 8 4 6" xfId="20921"/>
    <cellStyle name="_UCCalzeimer_PE_MED_ORÇA_6 8 4 7" xfId="24145"/>
    <cellStyle name="_UCCalzeimer_PE_MED_ORÇA_6 8 5" xfId="2413"/>
    <cellStyle name="_UCCalzeimer_PE_MED_ORÇA_6 8 5 2" xfId="5327"/>
    <cellStyle name="_UCCalzeimer_PE_MED_ORÇA_6 8 5 3" xfId="11167"/>
    <cellStyle name="_UCCalzeimer_PE_MED_ORÇA_6 8 5 4" xfId="14419"/>
    <cellStyle name="_UCCalzeimer_PE_MED_ORÇA_6 8 5 5" xfId="17671"/>
    <cellStyle name="_UCCalzeimer_PE_MED_ORÇA_6 8 5 6" xfId="20922"/>
    <cellStyle name="_UCCalzeimer_PE_MED_ORÇA_6 8 5 7" xfId="24146"/>
    <cellStyle name="_UCCalzeimer_PE_MED_ORÇA_6 8 6" xfId="2414"/>
    <cellStyle name="_UCCalzeimer_PE_MED_ORÇA_6 8 6 2" xfId="5328"/>
    <cellStyle name="_UCCalzeimer_PE_MED_ORÇA_6 8 6 3" xfId="11168"/>
    <cellStyle name="_UCCalzeimer_PE_MED_ORÇA_6 8 6 4" xfId="14420"/>
    <cellStyle name="_UCCalzeimer_PE_MED_ORÇA_6 8 6 5" xfId="17672"/>
    <cellStyle name="_UCCalzeimer_PE_MED_ORÇA_6 8 6 6" xfId="20923"/>
    <cellStyle name="_UCCalzeimer_PE_MED_ORÇA_6 8 6 7" xfId="24147"/>
    <cellStyle name="_UCCalzeimer_PE_MED_ORÇA_6 8 7" xfId="2415"/>
    <cellStyle name="_UCCalzeimer_PE_MED_ORÇA_6 8 7 2" xfId="5329"/>
    <cellStyle name="_UCCalzeimer_PE_MED_ORÇA_6 8 7 3" xfId="11169"/>
    <cellStyle name="_UCCalzeimer_PE_MED_ORÇA_6 8 7 4" xfId="14421"/>
    <cellStyle name="_UCCalzeimer_PE_MED_ORÇA_6 8 7 5" xfId="17673"/>
    <cellStyle name="_UCCalzeimer_PE_MED_ORÇA_6 8 7 6" xfId="20924"/>
    <cellStyle name="_UCCalzeimer_PE_MED_ORÇA_6 8 7 7" xfId="24148"/>
    <cellStyle name="_UCCalzeimer_PE_MED_ORÇA_6 8 8" xfId="2416"/>
    <cellStyle name="_UCCalzeimer_PE_MED_ORÇA_6 8 8 2" xfId="5330"/>
    <cellStyle name="_UCCalzeimer_PE_MED_ORÇA_6 8 8 3" xfId="11170"/>
    <cellStyle name="_UCCalzeimer_PE_MED_ORÇA_6 8 8 4" xfId="14422"/>
    <cellStyle name="_UCCalzeimer_PE_MED_ORÇA_6 8 8 5" xfId="17674"/>
    <cellStyle name="_UCCalzeimer_PE_MED_ORÇA_6 8 8 6" xfId="20925"/>
    <cellStyle name="_UCCalzeimer_PE_MED_ORÇA_6 8 8 7" xfId="24149"/>
    <cellStyle name="_UCCalzeimer_PE_MED_ORÇA_6 8 9" xfId="2417"/>
    <cellStyle name="_UCCalzeimer_PE_MED_ORÇA_6 8 9 2" xfId="5331"/>
    <cellStyle name="_UCCalzeimer_PE_MED_ORÇA_6 8 9 3" xfId="11171"/>
    <cellStyle name="_UCCalzeimer_PE_MED_ORÇA_6 8 9 4" xfId="14423"/>
    <cellStyle name="_UCCalzeimer_PE_MED_ORÇA_6 8 9 5" xfId="17675"/>
    <cellStyle name="_UCCalzeimer_PE_MED_ORÇA_6 8 9 6" xfId="20926"/>
    <cellStyle name="_UCCalzeimer_PE_MED_ORÇA_6 8 9 7" xfId="24150"/>
    <cellStyle name="_UCCalzeimer_PE_MED_ORÇA_6 8_16-09_PE_V2_ARQ_M-O_28-01-11" xfId="6400"/>
    <cellStyle name="_UCCalzeimer_PE_MED_ORÇA_6 8_ARTICULADO" xfId="6175"/>
    <cellStyle name="_UCCalzeimer_PE_MED_ORÇA_6 8_ARTICULADO 2" xfId="11172"/>
    <cellStyle name="_UCCalzeimer_PE_MED_ORÇA_6 8_ARTICULADO 3" xfId="14424"/>
    <cellStyle name="_UCCalzeimer_PE_MED_ORÇA_6 8_ARTICULADO 4" xfId="17676"/>
    <cellStyle name="_UCCalzeimer_PE_MED_ORÇA_6 8_ARTICULADO 5" xfId="20927"/>
    <cellStyle name="_UCCalzeimer_PE_MED_ORÇA_6 8_ARTICULADO 6" xfId="24151"/>
    <cellStyle name="_UCCalzeimer_PE_MED_ORÇA_6 80" xfId="8142"/>
    <cellStyle name="_UCCalzeimer_PE_MED_ORÇA_6 81" xfId="8408"/>
    <cellStyle name="_UCCalzeimer_PE_MED_ORÇA_6 82" xfId="8443"/>
    <cellStyle name="_UCCalzeimer_PE_MED_ORÇA_6 83" xfId="8446"/>
    <cellStyle name="_UCCalzeimer_PE_MED_ORÇA_6 84" xfId="8526"/>
    <cellStyle name="_UCCalzeimer_PE_MED_ORÇA_6 85" xfId="8329"/>
    <cellStyle name="_UCCalzeimer_PE_MED_ORÇA_6 86" xfId="8471"/>
    <cellStyle name="_UCCalzeimer_PE_MED_ORÇA_6 9" xfId="216"/>
    <cellStyle name="_UCCalzeimer_PE_MED_ORÇA_6 9 10" xfId="2418"/>
    <cellStyle name="_UCCalzeimer_PE_MED_ORÇA_6 9 10 2" xfId="5332"/>
    <cellStyle name="_UCCalzeimer_PE_MED_ORÇA_6 9 10 3" xfId="11174"/>
    <cellStyle name="_UCCalzeimer_PE_MED_ORÇA_6 9 10 4" xfId="14426"/>
    <cellStyle name="_UCCalzeimer_PE_MED_ORÇA_6 9 10 5" xfId="17678"/>
    <cellStyle name="_UCCalzeimer_PE_MED_ORÇA_6 9 10 6" xfId="20929"/>
    <cellStyle name="_UCCalzeimer_PE_MED_ORÇA_6 9 10 7" xfId="24153"/>
    <cellStyle name="_UCCalzeimer_PE_MED_ORÇA_6 9 11" xfId="2419"/>
    <cellStyle name="_UCCalzeimer_PE_MED_ORÇA_6 9 11 2" xfId="5333"/>
    <cellStyle name="_UCCalzeimer_PE_MED_ORÇA_6 9 11 3" xfId="11175"/>
    <cellStyle name="_UCCalzeimer_PE_MED_ORÇA_6 9 11 4" xfId="14427"/>
    <cellStyle name="_UCCalzeimer_PE_MED_ORÇA_6 9 11 5" xfId="17679"/>
    <cellStyle name="_UCCalzeimer_PE_MED_ORÇA_6 9 11 6" xfId="20930"/>
    <cellStyle name="_UCCalzeimer_PE_MED_ORÇA_6 9 11 7" xfId="24154"/>
    <cellStyle name="_UCCalzeimer_PE_MED_ORÇA_6 9 12" xfId="2420"/>
    <cellStyle name="_UCCalzeimer_PE_MED_ORÇA_6 9 12 2" xfId="5334"/>
    <cellStyle name="_UCCalzeimer_PE_MED_ORÇA_6 9 12 3" xfId="11176"/>
    <cellStyle name="_UCCalzeimer_PE_MED_ORÇA_6 9 12 4" xfId="14428"/>
    <cellStyle name="_UCCalzeimer_PE_MED_ORÇA_6 9 12 5" xfId="17680"/>
    <cellStyle name="_UCCalzeimer_PE_MED_ORÇA_6 9 12 6" xfId="20931"/>
    <cellStyle name="_UCCalzeimer_PE_MED_ORÇA_6 9 12 7" xfId="24155"/>
    <cellStyle name="_UCCalzeimer_PE_MED_ORÇA_6 9 13" xfId="2421"/>
    <cellStyle name="_UCCalzeimer_PE_MED_ORÇA_6 9 13 2" xfId="5335"/>
    <cellStyle name="_UCCalzeimer_PE_MED_ORÇA_6 9 13 3" xfId="11177"/>
    <cellStyle name="_UCCalzeimer_PE_MED_ORÇA_6 9 13 4" xfId="14429"/>
    <cellStyle name="_UCCalzeimer_PE_MED_ORÇA_6 9 13 5" xfId="17681"/>
    <cellStyle name="_UCCalzeimer_PE_MED_ORÇA_6 9 13 6" xfId="20932"/>
    <cellStyle name="_UCCalzeimer_PE_MED_ORÇA_6 9 13 7" xfId="24156"/>
    <cellStyle name="_UCCalzeimer_PE_MED_ORÇA_6 9 14" xfId="2422"/>
    <cellStyle name="_UCCalzeimer_PE_MED_ORÇA_6 9 14 2" xfId="5336"/>
    <cellStyle name="_UCCalzeimer_PE_MED_ORÇA_6 9 14 3" xfId="11178"/>
    <cellStyle name="_UCCalzeimer_PE_MED_ORÇA_6 9 14 4" xfId="14430"/>
    <cellStyle name="_UCCalzeimer_PE_MED_ORÇA_6 9 14 5" xfId="17682"/>
    <cellStyle name="_UCCalzeimer_PE_MED_ORÇA_6 9 14 6" xfId="20933"/>
    <cellStyle name="_UCCalzeimer_PE_MED_ORÇA_6 9 14 7" xfId="24157"/>
    <cellStyle name="_UCCalzeimer_PE_MED_ORÇA_6 9 15" xfId="2423"/>
    <cellStyle name="_UCCalzeimer_PE_MED_ORÇA_6 9 15 2" xfId="5337"/>
    <cellStyle name="_UCCalzeimer_PE_MED_ORÇA_6 9 15 3" xfId="11179"/>
    <cellStyle name="_UCCalzeimer_PE_MED_ORÇA_6 9 15 4" xfId="14431"/>
    <cellStyle name="_UCCalzeimer_PE_MED_ORÇA_6 9 15 5" xfId="17683"/>
    <cellStyle name="_UCCalzeimer_PE_MED_ORÇA_6 9 15 6" xfId="20934"/>
    <cellStyle name="_UCCalzeimer_PE_MED_ORÇA_6 9 15 7" xfId="24158"/>
    <cellStyle name="_UCCalzeimer_PE_MED_ORÇA_6 9 16" xfId="2424"/>
    <cellStyle name="_UCCalzeimer_PE_MED_ORÇA_6 9 16 2" xfId="5338"/>
    <cellStyle name="_UCCalzeimer_PE_MED_ORÇA_6 9 16 3" xfId="11180"/>
    <cellStyle name="_UCCalzeimer_PE_MED_ORÇA_6 9 16 4" xfId="14432"/>
    <cellStyle name="_UCCalzeimer_PE_MED_ORÇA_6 9 16 5" xfId="17684"/>
    <cellStyle name="_UCCalzeimer_PE_MED_ORÇA_6 9 16 6" xfId="20935"/>
    <cellStyle name="_UCCalzeimer_PE_MED_ORÇA_6 9 16 7" xfId="24159"/>
    <cellStyle name="_UCCalzeimer_PE_MED_ORÇA_6 9 17" xfId="2425"/>
    <cellStyle name="_UCCalzeimer_PE_MED_ORÇA_6 9 17 2" xfId="5339"/>
    <cellStyle name="_UCCalzeimer_PE_MED_ORÇA_6 9 17 3" xfId="11181"/>
    <cellStyle name="_UCCalzeimer_PE_MED_ORÇA_6 9 17 4" xfId="14433"/>
    <cellStyle name="_UCCalzeimer_PE_MED_ORÇA_6 9 17 5" xfId="17685"/>
    <cellStyle name="_UCCalzeimer_PE_MED_ORÇA_6 9 17 6" xfId="20936"/>
    <cellStyle name="_UCCalzeimer_PE_MED_ORÇA_6 9 17 7" xfId="24160"/>
    <cellStyle name="_UCCalzeimer_PE_MED_ORÇA_6 9 18" xfId="2426"/>
    <cellStyle name="_UCCalzeimer_PE_MED_ORÇA_6 9 18 2" xfId="5340"/>
    <cellStyle name="_UCCalzeimer_PE_MED_ORÇA_6 9 18 3" xfId="11182"/>
    <cellStyle name="_UCCalzeimer_PE_MED_ORÇA_6 9 18 4" xfId="14434"/>
    <cellStyle name="_UCCalzeimer_PE_MED_ORÇA_6 9 18 5" xfId="17686"/>
    <cellStyle name="_UCCalzeimer_PE_MED_ORÇA_6 9 18 6" xfId="20937"/>
    <cellStyle name="_UCCalzeimer_PE_MED_ORÇA_6 9 18 7" xfId="24161"/>
    <cellStyle name="_UCCalzeimer_PE_MED_ORÇA_6 9 19" xfId="2427"/>
    <cellStyle name="_UCCalzeimer_PE_MED_ORÇA_6 9 19 2" xfId="5341"/>
    <cellStyle name="_UCCalzeimer_PE_MED_ORÇA_6 9 19 3" xfId="11183"/>
    <cellStyle name="_UCCalzeimer_PE_MED_ORÇA_6 9 19 4" xfId="14435"/>
    <cellStyle name="_UCCalzeimer_PE_MED_ORÇA_6 9 19 5" xfId="17687"/>
    <cellStyle name="_UCCalzeimer_PE_MED_ORÇA_6 9 19 6" xfId="20938"/>
    <cellStyle name="_UCCalzeimer_PE_MED_ORÇA_6 9 19 7" xfId="24162"/>
    <cellStyle name="_UCCalzeimer_PE_MED_ORÇA_6 9 2" xfId="2428"/>
    <cellStyle name="_UCCalzeimer_PE_MED_ORÇA_6 9 2 2" xfId="5342"/>
    <cellStyle name="_UCCalzeimer_PE_MED_ORÇA_6 9 2 3" xfId="11184"/>
    <cellStyle name="_UCCalzeimer_PE_MED_ORÇA_6 9 2 4" xfId="14436"/>
    <cellStyle name="_UCCalzeimer_PE_MED_ORÇA_6 9 2 5" xfId="17688"/>
    <cellStyle name="_UCCalzeimer_PE_MED_ORÇA_6 9 2 6" xfId="20939"/>
    <cellStyle name="_UCCalzeimer_PE_MED_ORÇA_6 9 2 7" xfId="24163"/>
    <cellStyle name="_UCCalzeimer_PE_MED_ORÇA_6 9 20" xfId="2429"/>
    <cellStyle name="_UCCalzeimer_PE_MED_ORÇA_6 9 20 2" xfId="5343"/>
    <cellStyle name="_UCCalzeimer_PE_MED_ORÇA_6 9 20 3" xfId="11185"/>
    <cellStyle name="_UCCalzeimer_PE_MED_ORÇA_6 9 20 4" xfId="14437"/>
    <cellStyle name="_UCCalzeimer_PE_MED_ORÇA_6 9 20 5" xfId="17689"/>
    <cellStyle name="_UCCalzeimer_PE_MED_ORÇA_6 9 20 6" xfId="20940"/>
    <cellStyle name="_UCCalzeimer_PE_MED_ORÇA_6 9 20 7" xfId="24164"/>
    <cellStyle name="_UCCalzeimer_PE_MED_ORÇA_6 9 21" xfId="2430"/>
    <cellStyle name="_UCCalzeimer_PE_MED_ORÇA_6 9 21 2" xfId="5344"/>
    <cellStyle name="_UCCalzeimer_PE_MED_ORÇA_6 9 21 3" xfId="11186"/>
    <cellStyle name="_UCCalzeimer_PE_MED_ORÇA_6 9 21 4" xfId="14438"/>
    <cellStyle name="_UCCalzeimer_PE_MED_ORÇA_6 9 21 5" xfId="17690"/>
    <cellStyle name="_UCCalzeimer_PE_MED_ORÇA_6 9 21 6" xfId="20941"/>
    <cellStyle name="_UCCalzeimer_PE_MED_ORÇA_6 9 21 7" xfId="24165"/>
    <cellStyle name="_UCCalzeimer_PE_MED_ORÇA_6 9 22" xfId="2431"/>
    <cellStyle name="_UCCalzeimer_PE_MED_ORÇA_6 9 22 2" xfId="5345"/>
    <cellStyle name="_UCCalzeimer_PE_MED_ORÇA_6 9 22 3" xfId="11187"/>
    <cellStyle name="_UCCalzeimer_PE_MED_ORÇA_6 9 22 4" xfId="14439"/>
    <cellStyle name="_UCCalzeimer_PE_MED_ORÇA_6 9 22 5" xfId="17691"/>
    <cellStyle name="_UCCalzeimer_PE_MED_ORÇA_6 9 22 6" xfId="20942"/>
    <cellStyle name="_UCCalzeimer_PE_MED_ORÇA_6 9 22 7" xfId="24166"/>
    <cellStyle name="_UCCalzeimer_PE_MED_ORÇA_6 9 23" xfId="2432"/>
    <cellStyle name="_UCCalzeimer_PE_MED_ORÇA_6 9 23 2" xfId="5346"/>
    <cellStyle name="_UCCalzeimer_PE_MED_ORÇA_6 9 23 3" xfId="11188"/>
    <cellStyle name="_UCCalzeimer_PE_MED_ORÇA_6 9 23 4" xfId="14440"/>
    <cellStyle name="_UCCalzeimer_PE_MED_ORÇA_6 9 23 5" xfId="17692"/>
    <cellStyle name="_UCCalzeimer_PE_MED_ORÇA_6 9 23 6" xfId="20943"/>
    <cellStyle name="_UCCalzeimer_PE_MED_ORÇA_6 9 23 7" xfId="24167"/>
    <cellStyle name="_UCCalzeimer_PE_MED_ORÇA_6 9 24" xfId="2433"/>
    <cellStyle name="_UCCalzeimer_PE_MED_ORÇA_6 9 24 2" xfId="5347"/>
    <cellStyle name="_UCCalzeimer_PE_MED_ORÇA_6 9 24 3" xfId="11189"/>
    <cellStyle name="_UCCalzeimer_PE_MED_ORÇA_6 9 24 4" xfId="14441"/>
    <cellStyle name="_UCCalzeimer_PE_MED_ORÇA_6 9 24 5" xfId="17693"/>
    <cellStyle name="_UCCalzeimer_PE_MED_ORÇA_6 9 24 6" xfId="20944"/>
    <cellStyle name="_UCCalzeimer_PE_MED_ORÇA_6 9 24 7" xfId="24168"/>
    <cellStyle name="_UCCalzeimer_PE_MED_ORÇA_6 9 25" xfId="3168"/>
    <cellStyle name="_UCCalzeimer_PE_MED_ORÇA_6 9 26" xfId="11173"/>
    <cellStyle name="_UCCalzeimer_PE_MED_ORÇA_6 9 27" xfId="14425"/>
    <cellStyle name="_UCCalzeimer_PE_MED_ORÇA_6 9 28" xfId="17677"/>
    <cellStyle name="_UCCalzeimer_PE_MED_ORÇA_6 9 29" xfId="20928"/>
    <cellStyle name="_UCCalzeimer_PE_MED_ORÇA_6 9 3" xfId="2434"/>
    <cellStyle name="_UCCalzeimer_PE_MED_ORÇA_6 9 3 2" xfId="5348"/>
    <cellStyle name="_UCCalzeimer_PE_MED_ORÇA_6 9 3 3" xfId="11190"/>
    <cellStyle name="_UCCalzeimer_PE_MED_ORÇA_6 9 3 4" xfId="14442"/>
    <cellStyle name="_UCCalzeimer_PE_MED_ORÇA_6 9 3 5" xfId="17694"/>
    <cellStyle name="_UCCalzeimer_PE_MED_ORÇA_6 9 3 6" xfId="20945"/>
    <cellStyle name="_UCCalzeimer_PE_MED_ORÇA_6 9 3 7" xfId="24169"/>
    <cellStyle name="_UCCalzeimer_PE_MED_ORÇA_6 9 30" xfId="24152"/>
    <cellStyle name="_UCCalzeimer_PE_MED_ORÇA_6 9 4" xfId="2435"/>
    <cellStyle name="_UCCalzeimer_PE_MED_ORÇA_6 9 4 2" xfId="5349"/>
    <cellStyle name="_UCCalzeimer_PE_MED_ORÇA_6 9 4 3" xfId="11191"/>
    <cellStyle name="_UCCalzeimer_PE_MED_ORÇA_6 9 4 4" xfId="14443"/>
    <cellStyle name="_UCCalzeimer_PE_MED_ORÇA_6 9 4 5" xfId="17695"/>
    <cellStyle name="_UCCalzeimer_PE_MED_ORÇA_6 9 4 6" xfId="20946"/>
    <cellStyle name="_UCCalzeimer_PE_MED_ORÇA_6 9 4 7" xfId="24170"/>
    <cellStyle name="_UCCalzeimer_PE_MED_ORÇA_6 9 5" xfId="2436"/>
    <cellStyle name="_UCCalzeimer_PE_MED_ORÇA_6 9 5 2" xfId="5350"/>
    <cellStyle name="_UCCalzeimer_PE_MED_ORÇA_6 9 5 3" xfId="11192"/>
    <cellStyle name="_UCCalzeimer_PE_MED_ORÇA_6 9 5 4" xfId="14444"/>
    <cellStyle name="_UCCalzeimer_PE_MED_ORÇA_6 9 5 5" xfId="17696"/>
    <cellStyle name="_UCCalzeimer_PE_MED_ORÇA_6 9 5 6" xfId="20947"/>
    <cellStyle name="_UCCalzeimer_PE_MED_ORÇA_6 9 5 7" xfId="24171"/>
    <cellStyle name="_UCCalzeimer_PE_MED_ORÇA_6 9 6" xfId="2437"/>
    <cellStyle name="_UCCalzeimer_PE_MED_ORÇA_6 9 6 2" xfId="5351"/>
    <cellStyle name="_UCCalzeimer_PE_MED_ORÇA_6 9 6 3" xfId="11193"/>
    <cellStyle name="_UCCalzeimer_PE_MED_ORÇA_6 9 6 4" xfId="14445"/>
    <cellStyle name="_UCCalzeimer_PE_MED_ORÇA_6 9 6 5" xfId="17697"/>
    <cellStyle name="_UCCalzeimer_PE_MED_ORÇA_6 9 6 6" xfId="20948"/>
    <cellStyle name="_UCCalzeimer_PE_MED_ORÇA_6 9 6 7" xfId="24172"/>
    <cellStyle name="_UCCalzeimer_PE_MED_ORÇA_6 9 7" xfId="2438"/>
    <cellStyle name="_UCCalzeimer_PE_MED_ORÇA_6 9 7 2" xfId="5352"/>
    <cellStyle name="_UCCalzeimer_PE_MED_ORÇA_6 9 7 3" xfId="11194"/>
    <cellStyle name="_UCCalzeimer_PE_MED_ORÇA_6 9 7 4" xfId="14446"/>
    <cellStyle name="_UCCalzeimer_PE_MED_ORÇA_6 9 7 5" xfId="17698"/>
    <cellStyle name="_UCCalzeimer_PE_MED_ORÇA_6 9 7 6" xfId="20949"/>
    <cellStyle name="_UCCalzeimer_PE_MED_ORÇA_6 9 7 7" xfId="24173"/>
    <cellStyle name="_UCCalzeimer_PE_MED_ORÇA_6 9 8" xfId="2439"/>
    <cellStyle name="_UCCalzeimer_PE_MED_ORÇA_6 9 8 2" xfId="5353"/>
    <cellStyle name="_UCCalzeimer_PE_MED_ORÇA_6 9 8 3" xfId="11195"/>
    <cellStyle name="_UCCalzeimer_PE_MED_ORÇA_6 9 8 4" xfId="14447"/>
    <cellStyle name="_UCCalzeimer_PE_MED_ORÇA_6 9 8 5" xfId="17699"/>
    <cellStyle name="_UCCalzeimer_PE_MED_ORÇA_6 9 8 6" xfId="20950"/>
    <cellStyle name="_UCCalzeimer_PE_MED_ORÇA_6 9 8 7" xfId="24174"/>
    <cellStyle name="_UCCalzeimer_PE_MED_ORÇA_6 9 9" xfId="2440"/>
    <cellStyle name="_UCCalzeimer_PE_MED_ORÇA_6 9 9 2" xfId="5354"/>
    <cellStyle name="_UCCalzeimer_PE_MED_ORÇA_6 9 9 3" xfId="11196"/>
    <cellStyle name="_UCCalzeimer_PE_MED_ORÇA_6 9 9 4" xfId="14448"/>
    <cellStyle name="_UCCalzeimer_PE_MED_ORÇA_6 9 9 5" xfId="17700"/>
    <cellStyle name="_UCCalzeimer_PE_MED_ORÇA_6 9 9 6" xfId="20951"/>
    <cellStyle name="_UCCalzeimer_PE_MED_ORÇA_6 9 9 7" xfId="24175"/>
    <cellStyle name="_UCCalzeimer_PE_MED_ORÇA_6 9_16-09_PE_V2_ARQ_M-O_28-01-11" xfId="6401"/>
    <cellStyle name="_UCCalzeimer_PE_MED_ORÇA_6 9_ARTICULADO" xfId="6176"/>
    <cellStyle name="_UCCalzeimer_PE_MED_ORÇA_6 9_ARTICULADO 2" xfId="11197"/>
    <cellStyle name="_UCCalzeimer_PE_MED_ORÇA_6 9_ARTICULADO 3" xfId="14449"/>
    <cellStyle name="_UCCalzeimer_PE_MED_ORÇA_6 9_ARTICULADO 4" xfId="17701"/>
    <cellStyle name="_UCCalzeimer_PE_MED_ORÇA_6 9_ARTICULADO 5" xfId="20952"/>
    <cellStyle name="_UCCalzeimer_PE_MED_ORÇA_6 9_ARTICULADO 6" xfId="24176"/>
    <cellStyle name="_UCCalzeimer_PE_MED_ORÇA_6_ARTICULADO" xfId="6177"/>
    <cellStyle name="_UCCalzeimer_PE_MED_ORÇA_6_ARTICULADO 2" xfId="11198"/>
    <cellStyle name="_UCCalzeimer_PE_MED_ORÇA_6_ARTICULADO 3" xfId="14450"/>
    <cellStyle name="_UCCalzeimer_PE_MED_ORÇA_6_ARTICULADO 4" xfId="17702"/>
    <cellStyle name="_UCCalzeimer_PE_MED_ORÇA_6_ARTICULADO 5" xfId="20953"/>
    <cellStyle name="_UCCalzeimer_PE_MED_ORÇA_6_ARTICULADO 6" xfId="24177"/>
    <cellStyle name="20% - Accent1" xfId="2441"/>
    <cellStyle name="20% - Accent1 10" xfId="6916"/>
    <cellStyle name="20% - Accent1 11" xfId="6546"/>
    <cellStyle name="20% - Accent1 12" xfId="6962"/>
    <cellStyle name="20% - Accent1 13" xfId="6731"/>
    <cellStyle name="20% - Accent1 14" xfId="7112"/>
    <cellStyle name="20% - Accent1 15" xfId="7080"/>
    <cellStyle name="20% - Accent1 16" xfId="7158"/>
    <cellStyle name="20% - Accent1 17" xfId="7111"/>
    <cellStyle name="20% - Accent1 18" xfId="7730"/>
    <cellStyle name="20% - Accent1 19" xfId="7355"/>
    <cellStyle name="20% - Accent1 2" xfId="6732"/>
    <cellStyle name="20% - Accent1 20" xfId="7628"/>
    <cellStyle name="20% - Accent1 21" xfId="7794"/>
    <cellStyle name="20% - Accent1 22" xfId="7551"/>
    <cellStyle name="20% - Accent1 23" xfId="7847"/>
    <cellStyle name="20% - Accent1 24" xfId="7922"/>
    <cellStyle name="20% - Accent1 25" xfId="7433"/>
    <cellStyle name="20% - Accent1 26" xfId="7968"/>
    <cellStyle name="20% - Accent1 27" xfId="7387"/>
    <cellStyle name="20% - Accent1 28" xfId="8016"/>
    <cellStyle name="20% - Accent1 29" xfId="8340"/>
    <cellStyle name="20% - Accent1 3" xfId="6722"/>
    <cellStyle name="20% - Accent1 30" xfId="8256"/>
    <cellStyle name="20% - Accent1 31" xfId="8273"/>
    <cellStyle name="20% - Accent1 32" xfId="8549"/>
    <cellStyle name="20% - Accent1 33" xfId="8486"/>
    <cellStyle name="20% - Accent1 34" xfId="8566"/>
    <cellStyle name="20% - Accent1 35" xfId="8422"/>
    <cellStyle name="20% - Accent1 36" xfId="11199"/>
    <cellStyle name="20% - Accent1 37" xfId="14451"/>
    <cellStyle name="20% - Accent1 38" xfId="17703"/>
    <cellStyle name="20% - Accent1 39" xfId="20954"/>
    <cellStyle name="20% - Accent1 4" xfId="6778"/>
    <cellStyle name="20% - Accent1 40" xfId="24178"/>
    <cellStyle name="20% - Accent1 5" xfId="6729"/>
    <cellStyle name="20% - Accent1 6" xfId="6824"/>
    <cellStyle name="20% - Accent1 7" xfId="6730"/>
    <cellStyle name="20% - Accent1 8" xfId="6870"/>
    <cellStyle name="20% - Accent1 9" xfId="6592"/>
    <cellStyle name="20% - Accent2" xfId="2442"/>
    <cellStyle name="20% - Accent2 10" xfId="6917"/>
    <cellStyle name="20% - Accent2 11" xfId="6545"/>
    <cellStyle name="20% - Accent2 12" xfId="6963"/>
    <cellStyle name="20% - Accent2 13" xfId="6500"/>
    <cellStyle name="20% - Accent2 14" xfId="7113"/>
    <cellStyle name="20% - Accent2 15" xfId="7079"/>
    <cellStyle name="20% - Accent2 16" xfId="7159"/>
    <cellStyle name="20% - Accent2 17" xfId="7110"/>
    <cellStyle name="20% - Accent2 18" xfId="7731"/>
    <cellStyle name="20% - Accent2 19" xfId="7354"/>
    <cellStyle name="20% - Accent2 2" xfId="6733"/>
    <cellStyle name="20% - Accent2 20" xfId="7629"/>
    <cellStyle name="20% - Accent2 21" xfId="7795"/>
    <cellStyle name="20% - Accent2 22" xfId="7552"/>
    <cellStyle name="20% - Accent2 23" xfId="7848"/>
    <cellStyle name="20% - Accent2 24" xfId="7923"/>
    <cellStyle name="20% - Accent2 25" xfId="7432"/>
    <cellStyle name="20% - Accent2 26" xfId="7969"/>
    <cellStyle name="20% - Accent2 27" xfId="7386"/>
    <cellStyle name="20% - Accent2 28" xfId="8017"/>
    <cellStyle name="20% - Accent2 29" xfId="8341"/>
    <cellStyle name="20% - Accent2 3" xfId="6721"/>
    <cellStyle name="20% - Accent2 30" xfId="8255"/>
    <cellStyle name="20% - Accent2 31" xfId="8541"/>
    <cellStyle name="20% - Accent2 32" xfId="8487"/>
    <cellStyle name="20% - Accent2 33" xfId="8508"/>
    <cellStyle name="20% - Accent2 34" xfId="8295"/>
    <cellStyle name="20% - Accent2 35" xfId="8321"/>
    <cellStyle name="20% - Accent2 36" xfId="11200"/>
    <cellStyle name="20% - Accent2 37" xfId="14452"/>
    <cellStyle name="20% - Accent2 38" xfId="17704"/>
    <cellStyle name="20% - Accent2 39" xfId="20955"/>
    <cellStyle name="20% - Accent2 4" xfId="6779"/>
    <cellStyle name="20% - Accent2 40" xfId="24179"/>
    <cellStyle name="20% - Accent2 5" xfId="6728"/>
    <cellStyle name="20% - Accent2 6" xfId="6825"/>
    <cellStyle name="20% - Accent2 7" xfId="6637"/>
    <cellStyle name="20% - Accent2 8" xfId="6871"/>
    <cellStyle name="20% - Accent2 9" xfId="6591"/>
    <cellStyle name="20% - Accent3" xfId="2443"/>
    <cellStyle name="20% - Accent3 10" xfId="6918"/>
    <cellStyle name="20% - Accent3 11" xfId="6544"/>
    <cellStyle name="20% - Accent3 12" xfId="6964"/>
    <cellStyle name="20% - Accent3 13" xfId="6499"/>
    <cellStyle name="20% - Accent3 14" xfId="7114"/>
    <cellStyle name="20% - Accent3 15" xfId="7078"/>
    <cellStyle name="20% - Accent3 16" xfId="7160"/>
    <cellStyle name="20% - Accent3 17" xfId="7109"/>
    <cellStyle name="20% - Accent3 18" xfId="7732"/>
    <cellStyle name="20% - Accent3 19" xfId="7353"/>
    <cellStyle name="20% - Accent3 2" xfId="6734"/>
    <cellStyle name="20% - Accent3 20" xfId="7630"/>
    <cellStyle name="20% - Accent3 21" xfId="7796"/>
    <cellStyle name="20% - Accent3 22" xfId="7553"/>
    <cellStyle name="20% - Accent3 23" xfId="7849"/>
    <cellStyle name="20% - Accent3 24" xfId="7924"/>
    <cellStyle name="20% - Accent3 25" xfId="7431"/>
    <cellStyle name="20% - Accent3 26" xfId="7970"/>
    <cellStyle name="20% - Accent3 27" xfId="7385"/>
    <cellStyle name="20% - Accent3 28" xfId="8018"/>
    <cellStyle name="20% - Accent3 29" xfId="8342"/>
    <cellStyle name="20% - Accent3 3" xfId="6720"/>
    <cellStyle name="20% - Accent3 30" xfId="8254"/>
    <cellStyle name="20% - Accent3 31" xfId="8274"/>
    <cellStyle name="20% - Accent3 32" xfId="8267"/>
    <cellStyle name="20% - Accent3 33" xfId="8120"/>
    <cellStyle name="20% - Accent3 34" xfId="8115"/>
    <cellStyle name="20% - Accent3 35" xfId="8479"/>
    <cellStyle name="20% - Accent3 36" xfId="11201"/>
    <cellStyle name="20% - Accent3 37" xfId="14453"/>
    <cellStyle name="20% - Accent3 38" xfId="17705"/>
    <cellStyle name="20% - Accent3 39" xfId="20956"/>
    <cellStyle name="20% - Accent3 4" xfId="6780"/>
    <cellStyle name="20% - Accent3 40" xfId="24180"/>
    <cellStyle name="20% - Accent3 5" xfId="6727"/>
    <cellStyle name="20% - Accent3 6" xfId="6826"/>
    <cellStyle name="20% - Accent3 7" xfId="6636"/>
    <cellStyle name="20% - Accent3 8" xfId="6872"/>
    <cellStyle name="20% - Accent3 9" xfId="6590"/>
    <cellStyle name="20% - Accent4" xfId="2444"/>
    <cellStyle name="20% - Accent4 10" xfId="6919"/>
    <cellStyle name="20% - Accent4 11" xfId="6543"/>
    <cellStyle name="20% - Accent4 12" xfId="6965"/>
    <cellStyle name="20% - Accent4 13" xfId="6498"/>
    <cellStyle name="20% - Accent4 14" xfId="7115"/>
    <cellStyle name="20% - Accent4 15" xfId="7077"/>
    <cellStyle name="20% - Accent4 16" xfId="7161"/>
    <cellStyle name="20% - Accent4 17" xfId="7108"/>
    <cellStyle name="20% - Accent4 18" xfId="7733"/>
    <cellStyle name="20% - Accent4 19" xfId="7352"/>
    <cellStyle name="20% - Accent4 2" xfId="6735"/>
    <cellStyle name="20% - Accent4 20" xfId="7631"/>
    <cellStyle name="20% - Accent4 21" xfId="7797"/>
    <cellStyle name="20% - Accent4 22" xfId="7554"/>
    <cellStyle name="20% - Accent4 23" xfId="7850"/>
    <cellStyle name="20% - Accent4 24" xfId="7925"/>
    <cellStyle name="20% - Accent4 25" xfId="7430"/>
    <cellStyle name="20% - Accent4 26" xfId="7971"/>
    <cellStyle name="20% - Accent4 27" xfId="7384"/>
    <cellStyle name="20% - Accent4 28" xfId="8019"/>
    <cellStyle name="20% - Accent4 29" xfId="8343"/>
    <cellStyle name="20% - Accent4 3" xfId="6719"/>
    <cellStyle name="20% - Accent4 30" xfId="8253"/>
    <cellStyle name="20% - Accent4 31" xfId="8540"/>
    <cellStyle name="20% - Accent4 32" xfId="8333"/>
    <cellStyle name="20% - Accent4 33" xfId="8523"/>
    <cellStyle name="20% - Accent4 34" xfId="8623"/>
    <cellStyle name="20% - Accent4 35" xfId="8594"/>
    <cellStyle name="20% - Accent4 36" xfId="11202"/>
    <cellStyle name="20% - Accent4 37" xfId="14454"/>
    <cellStyle name="20% - Accent4 38" xfId="17706"/>
    <cellStyle name="20% - Accent4 39" xfId="20957"/>
    <cellStyle name="20% - Accent4 4" xfId="6781"/>
    <cellStyle name="20% - Accent4 40" xfId="24181"/>
    <cellStyle name="20% - Accent4 5" xfId="6726"/>
    <cellStyle name="20% - Accent4 6" xfId="6827"/>
    <cellStyle name="20% - Accent4 7" xfId="6635"/>
    <cellStyle name="20% - Accent4 8" xfId="6873"/>
    <cellStyle name="20% - Accent4 9" xfId="6589"/>
    <cellStyle name="20% - Accent5" xfId="2445"/>
    <cellStyle name="20% - Accent5 10" xfId="6920"/>
    <cellStyle name="20% - Accent5 11" xfId="6542"/>
    <cellStyle name="20% - Accent5 12" xfId="6966"/>
    <cellStyle name="20% - Accent5 13" xfId="6497"/>
    <cellStyle name="20% - Accent5 14" xfId="7116"/>
    <cellStyle name="20% - Accent5 15" xfId="7076"/>
    <cellStyle name="20% - Accent5 16" xfId="7162"/>
    <cellStyle name="20% - Accent5 17" xfId="7107"/>
    <cellStyle name="20% - Accent5 18" xfId="7734"/>
    <cellStyle name="20% - Accent5 19" xfId="7351"/>
    <cellStyle name="20% - Accent5 2" xfId="6736"/>
    <cellStyle name="20% - Accent5 20" xfId="7632"/>
    <cellStyle name="20% - Accent5 21" xfId="7798"/>
    <cellStyle name="20% - Accent5 22" xfId="7555"/>
    <cellStyle name="20% - Accent5 23" xfId="7851"/>
    <cellStyle name="20% - Accent5 24" xfId="7926"/>
    <cellStyle name="20% - Accent5 25" xfId="7429"/>
    <cellStyle name="20% - Accent5 26" xfId="7972"/>
    <cellStyle name="20% - Accent5 27" xfId="7383"/>
    <cellStyle name="20% - Accent5 28" xfId="8020"/>
    <cellStyle name="20% - Accent5 29" xfId="8344"/>
    <cellStyle name="20% - Accent5 3" xfId="6718"/>
    <cellStyle name="20% - Accent5 30" xfId="8118"/>
    <cellStyle name="20% - Accent5 31" xfId="8275"/>
    <cellStyle name="20% - Accent5 32" xfId="8550"/>
    <cellStyle name="20% - Accent5 33" xfId="8337"/>
    <cellStyle name="20% - Accent5 34" xfId="8320"/>
    <cellStyle name="20% - Accent5 35" xfId="8293"/>
    <cellStyle name="20% - Accent5 36" xfId="11203"/>
    <cellStyle name="20% - Accent5 37" xfId="14455"/>
    <cellStyle name="20% - Accent5 38" xfId="17707"/>
    <cellStyle name="20% - Accent5 39" xfId="20958"/>
    <cellStyle name="20% - Accent5 4" xfId="6782"/>
    <cellStyle name="20% - Accent5 40" xfId="24182"/>
    <cellStyle name="20% - Accent5 5" xfId="6725"/>
    <cellStyle name="20% - Accent5 6" xfId="6828"/>
    <cellStyle name="20% - Accent5 7" xfId="6634"/>
    <cellStyle name="20% - Accent5 8" xfId="6874"/>
    <cellStyle name="20% - Accent5 9" xfId="6588"/>
    <cellStyle name="20% - Accent6" xfId="2446"/>
    <cellStyle name="20% - Accent6 10" xfId="6921"/>
    <cellStyle name="20% - Accent6 11" xfId="6541"/>
    <cellStyle name="20% - Accent6 12" xfId="6967"/>
    <cellStyle name="20% - Accent6 13" xfId="6496"/>
    <cellStyle name="20% - Accent6 14" xfId="7117"/>
    <cellStyle name="20% - Accent6 15" xfId="7075"/>
    <cellStyle name="20% - Accent6 16" xfId="7163"/>
    <cellStyle name="20% - Accent6 17" xfId="7106"/>
    <cellStyle name="20% - Accent6 18" xfId="7735"/>
    <cellStyle name="20% - Accent6 19" xfId="7350"/>
    <cellStyle name="20% - Accent6 2" xfId="6737"/>
    <cellStyle name="20% - Accent6 20" xfId="7633"/>
    <cellStyle name="20% - Accent6 21" xfId="7799"/>
    <cellStyle name="20% - Accent6 22" xfId="7556"/>
    <cellStyle name="20% - Accent6 23" xfId="7852"/>
    <cellStyle name="20% - Accent6 24" xfId="7927"/>
    <cellStyle name="20% - Accent6 25" xfId="7428"/>
    <cellStyle name="20% - Accent6 26" xfId="7973"/>
    <cellStyle name="20% - Accent6 27" xfId="7382"/>
    <cellStyle name="20% - Accent6 28" xfId="8021"/>
    <cellStyle name="20% - Accent6 29" xfId="8345"/>
    <cellStyle name="20% - Accent6 3" xfId="6717"/>
    <cellStyle name="20% - Accent6 30" xfId="8252"/>
    <cellStyle name="20% - Accent6 31" xfId="8539"/>
    <cellStyle name="20% - Accent6 32" xfId="8488"/>
    <cellStyle name="20% - Accent6 33" xfId="8366"/>
    <cellStyle name="20% - Accent6 34" xfId="8304"/>
    <cellStyle name="20% - Accent6 35" xfId="8180"/>
    <cellStyle name="20% - Accent6 36" xfId="11204"/>
    <cellStyle name="20% - Accent6 37" xfId="14456"/>
    <cellStyle name="20% - Accent6 38" xfId="17708"/>
    <cellStyle name="20% - Accent6 39" xfId="20959"/>
    <cellStyle name="20% - Accent6 4" xfId="6783"/>
    <cellStyle name="20% - Accent6 40" xfId="24183"/>
    <cellStyle name="20% - Accent6 5" xfId="6724"/>
    <cellStyle name="20% - Accent6 6" xfId="6829"/>
    <cellStyle name="20% - Accent6 7" xfId="6633"/>
    <cellStyle name="20% - Accent6 8" xfId="6875"/>
    <cellStyle name="20% - Accent6 9" xfId="6587"/>
    <cellStyle name="20% - Cor1 2" xfId="6178"/>
    <cellStyle name="20% - Cor1 2 10" xfId="6922"/>
    <cellStyle name="20% - Cor1 2 11" xfId="6540"/>
    <cellStyle name="20% - Cor1 2 12" xfId="6968"/>
    <cellStyle name="20% - Cor1 2 13" xfId="6495"/>
    <cellStyle name="20% - Cor1 2 14" xfId="7118"/>
    <cellStyle name="20% - Cor1 2 15" xfId="7074"/>
    <cellStyle name="20% - Cor1 2 16" xfId="7164"/>
    <cellStyle name="20% - Cor1 2 17" xfId="7105"/>
    <cellStyle name="20% - Cor1 2 18" xfId="7736"/>
    <cellStyle name="20% - Cor1 2 19" xfId="7349"/>
    <cellStyle name="20% - Cor1 2 2" xfId="6738"/>
    <cellStyle name="20% - Cor1 2 20" xfId="7800"/>
    <cellStyle name="20% - Cor1 2 21" xfId="7557"/>
    <cellStyle name="20% - Cor1 2 22" xfId="7853"/>
    <cellStyle name="20% - Cor1 2 23" xfId="7928"/>
    <cellStyle name="20% - Cor1 2 24" xfId="7427"/>
    <cellStyle name="20% - Cor1 2 25" xfId="7974"/>
    <cellStyle name="20% - Cor1 2 26" xfId="7381"/>
    <cellStyle name="20% - Cor1 2 27" xfId="8023"/>
    <cellStyle name="20% - Cor1 2 28" xfId="8459"/>
    <cellStyle name="20% - Cor1 2 29" xfId="8595"/>
    <cellStyle name="20% - Cor1 2 3" xfId="6716"/>
    <cellStyle name="20% - Cor1 2 30" xfId="8610"/>
    <cellStyle name="20% - Cor1 2 31" xfId="8625"/>
    <cellStyle name="20% - Cor1 2 32" xfId="8640"/>
    <cellStyle name="20% - Cor1 2 33" xfId="8655"/>
    <cellStyle name="20% - Cor1 2 34" xfId="8669"/>
    <cellStyle name="20% - Cor1 2 4" xfId="6784"/>
    <cellStyle name="20% - Cor1 2 5" xfId="6723"/>
    <cellStyle name="20% - Cor1 2 6" xfId="6830"/>
    <cellStyle name="20% - Cor1 2 7" xfId="6632"/>
    <cellStyle name="20% - Cor1 2 8" xfId="6876"/>
    <cellStyle name="20% - Cor1 2 9" xfId="6586"/>
    <cellStyle name="20% - Cor1 3" xfId="11205"/>
    <cellStyle name="20% - Cor1 4" xfId="14457"/>
    <cellStyle name="20% - Cor1 5" xfId="17709"/>
    <cellStyle name="20% - Cor1 6" xfId="20960"/>
    <cellStyle name="20% - Cor1 7" xfId="24184"/>
    <cellStyle name="20% - Cor2 2" xfId="6179"/>
    <cellStyle name="20% - Cor2 2 10" xfId="6923"/>
    <cellStyle name="20% - Cor2 2 11" xfId="6539"/>
    <cellStyle name="20% - Cor2 2 12" xfId="6969"/>
    <cellStyle name="20% - Cor2 2 13" xfId="6494"/>
    <cellStyle name="20% - Cor2 2 14" xfId="7119"/>
    <cellStyle name="20% - Cor2 2 15" xfId="7073"/>
    <cellStyle name="20% - Cor2 2 16" xfId="7165"/>
    <cellStyle name="20% - Cor2 2 17" xfId="7104"/>
    <cellStyle name="20% - Cor2 2 18" xfId="7737"/>
    <cellStyle name="20% - Cor2 2 19" xfId="7348"/>
    <cellStyle name="20% - Cor2 2 2" xfId="6739"/>
    <cellStyle name="20% - Cor2 2 20" xfId="7801"/>
    <cellStyle name="20% - Cor2 2 21" xfId="7558"/>
    <cellStyle name="20% - Cor2 2 22" xfId="7854"/>
    <cellStyle name="20% - Cor2 2 23" xfId="7929"/>
    <cellStyle name="20% - Cor2 2 24" xfId="7426"/>
    <cellStyle name="20% - Cor2 2 25" xfId="7975"/>
    <cellStyle name="20% - Cor2 2 26" xfId="7380"/>
    <cellStyle name="20% - Cor2 2 27" xfId="8024"/>
    <cellStyle name="20% - Cor2 2 28" xfId="8460"/>
    <cellStyle name="20% - Cor2 2 29" xfId="8596"/>
    <cellStyle name="20% - Cor2 2 3" xfId="6715"/>
    <cellStyle name="20% - Cor2 2 30" xfId="8611"/>
    <cellStyle name="20% - Cor2 2 31" xfId="8626"/>
    <cellStyle name="20% - Cor2 2 32" xfId="8641"/>
    <cellStyle name="20% - Cor2 2 33" xfId="8656"/>
    <cellStyle name="20% - Cor2 2 34" xfId="8670"/>
    <cellStyle name="20% - Cor2 2 4" xfId="6785"/>
    <cellStyle name="20% - Cor2 2 5" xfId="6676"/>
    <cellStyle name="20% - Cor2 2 6" xfId="6831"/>
    <cellStyle name="20% - Cor2 2 7" xfId="6631"/>
    <cellStyle name="20% - Cor2 2 8" xfId="6877"/>
    <cellStyle name="20% - Cor2 2 9" xfId="6585"/>
    <cellStyle name="20% - Cor2 3" xfId="11206"/>
    <cellStyle name="20% - Cor2 4" xfId="14458"/>
    <cellStyle name="20% - Cor2 5" xfId="17710"/>
    <cellStyle name="20% - Cor2 6" xfId="20961"/>
    <cellStyle name="20% - Cor2 7" xfId="24185"/>
    <cellStyle name="20% - Cor3 2" xfId="6180"/>
    <cellStyle name="20% - Cor3 2 10" xfId="6924"/>
    <cellStyle name="20% - Cor3 2 11" xfId="6538"/>
    <cellStyle name="20% - Cor3 2 12" xfId="6970"/>
    <cellStyle name="20% - Cor3 2 13" xfId="6493"/>
    <cellStyle name="20% - Cor3 2 14" xfId="7120"/>
    <cellStyle name="20% - Cor3 2 15" xfId="7072"/>
    <cellStyle name="20% - Cor3 2 16" xfId="7166"/>
    <cellStyle name="20% - Cor3 2 17" xfId="7103"/>
    <cellStyle name="20% - Cor3 2 18" xfId="7738"/>
    <cellStyle name="20% - Cor3 2 19" xfId="7347"/>
    <cellStyle name="20% - Cor3 2 2" xfId="6740"/>
    <cellStyle name="20% - Cor3 2 20" xfId="7802"/>
    <cellStyle name="20% - Cor3 2 21" xfId="7559"/>
    <cellStyle name="20% - Cor3 2 22" xfId="7855"/>
    <cellStyle name="20% - Cor3 2 23" xfId="7930"/>
    <cellStyle name="20% - Cor3 2 24" xfId="7425"/>
    <cellStyle name="20% - Cor3 2 25" xfId="7976"/>
    <cellStyle name="20% - Cor3 2 26" xfId="7379"/>
    <cellStyle name="20% - Cor3 2 27" xfId="8025"/>
    <cellStyle name="20% - Cor3 2 28" xfId="8461"/>
    <cellStyle name="20% - Cor3 2 29" xfId="8597"/>
    <cellStyle name="20% - Cor3 2 3" xfId="6714"/>
    <cellStyle name="20% - Cor3 2 30" xfId="8612"/>
    <cellStyle name="20% - Cor3 2 31" xfId="8627"/>
    <cellStyle name="20% - Cor3 2 32" xfId="8642"/>
    <cellStyle name="20% - Cor3 2 33" xfId="8657"/>
    <cellStyle name="20% - Cor3 2 34" xfId="8671"/>
    <cellStyle name="20% - Cor3 2 4" xfId="6786"/>
    <cellStyle name="20% - Cor3 2 5" xfId="6675"/>
    <cellStyle name="20% - Cor3 2 6" xfId="6832"/>
    <cellStyle name="20% - Cor3 2 7" xfId="6630"/>
    <cellStyle name="20% - Cor3 2 8" xfId="6878"/>
    <cellStyle name="20% - Cor3 2 9" xfId="6584"/>
    <cellStyle name="20% - Cor3 3" xfId="11207"/>
    <cellStyle name="20% - Cor3 4" xfId="14459"/>
    <cellStyle name="20% - Cor3 5" xfId="17711"/>
    <cellStyle name="20% - Cor3 6" xfId="20962"/>
    <cellStyle name="20% - Cor3 7" xfId="24186"/>
    <cellStyle name="20% - Cor4 2" xfId="6181"/>
    <cellStyle name="20% - Cor4 2 10" xfId="6925"/>
    <cellStyle name="20% - Cor4 2 11" xfId="6537"/>
    <cellStyle name="20% - Cor4 2 12" xfId="6971"/>
    <cellStyle name="20% - Cor4 2 13" xfId="6492"/>
    <cellStyle name="20% - Cor4 2 14" xfId="7121"/>
    <cellStyle name="20% - Cor4 2 15" xfId="7071"/>
    <cellStyle name="20% - Cor4 2 16" xfId="7167"/>
    <cellStyle name="20% - Cor4 2 17" xfId="7102"/>
    <cellStyle name="20% - Cor4 2 18" xfId="7739"/>
    <cellStyle name="20% - Cor4 2 19" xfId="7346"/>
    <cellStyle name="20% - Cor4 2 2" xfId="6741"/>
    <cellStyle name="20% - Cor4 2 20" xfId="7803"/>
    <cellStyle name="20% - Cor4 2 21" xfId="7560"/>
    <cellStyle name="20% - Cor4 2 22" xfId="7856"/>
    <cellStyle name="20% - Cor4 2 23" xfId="7931"/>
    <cellStyle name="20% - Cor4 2 24" xfId="7424"/>
    <cellStyle name="20% - Cor4 2 25" xfId="7977"/>
    <cellStyle name="20% - Cor4 2 26" xfId="7378"/>
    <cellStyle name="20% - Cor4 2 27" xfId="8026"/>
    <cellStyle name="20% - Cor4 2 28" xfId="8462"/>
    <cellStyle name="20% - Cor4 2 29" xfId="8598"/>
    <cellStyle name="20% - Cor4 2 3" xfId="6713"/>
    <cellStyle name="20% - Cor4 2 30" xfId="8613"/>
    <cellStyle name="20% - Cor4 2 31" xfId="8628"/>
    <cellStyle name="20% - Cor4 2 32" xfId="8643"/>
    <cellStyle name="20% - Cor4 2 33" xfId="8658"/>
    <cellStyle name="20% - Cor4 2 34" xfId="8672"/>
    <cellStyle name="20% - Cor4 2 4" xfId="6787"/>
    <cellStyle name="20% - Cor4 2 5" xfId="6674"/>
    <cellStyle name="20% - Cor4 2 6" xfId="6833"/>
    <cellStyle name="20% - Cor4 2 7" xfId="6629"/>
    <cellStyle name="20% - Cor4 2 8" xfId="6879"/>
    <cellStyle name="20% - Cor4 2 9" xfId="6583"/>
    <cellStyle name="20% - Cor4 3" xfId="11208"/>
    <cellStyle name="20% - Cor4 4" xfId="14460"/>
    <cellStyle name="20% - Cor4 5" xfId="17712"/>
    <cellStyle name="20% - Cor4 6" xfId="20963"/>
    <cellStyle name="20% - Cor4 7" xfId="24187"/>
    <cellStyle name="20% - Cor5 2" xfId="6182"/>
    <cellStyle name="20% - Cor5 2 10" xfId="6926"/>
    <cellStyle name="20% - Cor5 2 11" xfId="6536"/>
    <cellStyle name="20% - Cor5 2 12" xfId="6972"/>
    <cellStyle name="20% - Cor5 2 13" xfId="6491"/>
    <cellStyle name="20% - Cor5 2 14" xfId="7122"/>
    <cellStyle name="20% - Cor5 2 15" xfId="7070"/>
    <cellStyle name="20% - Cor5 2 16" xfId="7168"/>
    <cellStyle name="20% - Cor5 2 17" xfId="7101"/>
    <cellStyle name="20% - Cor5 2 18" xfId="7740"/>
    <cellStyle name="20% - Cor5 2 19" xfId="7345"/>
    <cellStyle name="20% - Cor5 2 2" xfId="6742"/>
    <cellStyle name="20% - Cor5 2 20" xfId="7805"/>
    <cellStyle name="20% - Cor5 2 21" xfId="7561"/>
    <cellStyle name="20% - Cor5 2 22" xfId="7857"/>
    <cellStyle name="20% - Cor5 2 23" xfId="7932"/>
    <cellStyle name="20% - Cor5 2 24" xfId="7423"/>
    <cellStyle name="20% - Cor5 2 25" xfId="7978"/>
    <cellStyle name="20% - Cor5 2 26" xfId="7377"/>
    <cellStyle name="20% - Cor5 2 27" xfId="8027"/>
    <cellStyle name="20% - Cor5 2 28" xfId="8463"/>
    <cellStyle name="20% - Cor5 2 29" xfId="8599"/>
    <cellStyle name="20% - Cor5 2 3" xfId="6712"/>
    <cellStyle name="20% - Cor5 2 30" xfId="8614"/>
    <cellStyle name="20% - Cor5 2 31" xfId="8629"/>
    <cellStyle name="20% - Cor5 2 32" xfId="8644"/>
    <cellStyle name="20% - Cor5 2 33" xfId="8659"/>
    <cellStyle name="20% - Cor5 2 34" xfId="8673"/>
    <cellStyle name="20% - Cor5 2 4" xfId="6788"/>
    <cellStyle name="20% - Cor5 2 5" xfId="6673"/>
    <cellStyle name="20% - Cor5 2 6" xfId="6834"/>
    <cellStyle name="20% - Cor5 2 7" xfId="6628"/>
    <cellStyle name="20% - Cor5 2 8" xfId="6880"/>
    <cellStyle name="20% - Cor5 2 9" xfId="6582"/>
    <cellStyle name="20% - Cor5 3" xfId="11209"/>
    <cellStyle name="20% - Cor5 4" xfId="14461"/>
    <cellStyle name="20% - Cor5 5" xfId="17713"/>
    <cellStyle name="20% - Cor5 6" xfId="20964"/>
    <cellStyle name="20% - Cor5 7" xfId="24188"/>
    <cellStyle name="20% - Cor6 2" xfId="6183"/>
    <cellStyle name="20% - Cor6 2 10" xfId="6927"/>
    <cellStyle name="20% - Cor6 2 11" xfId="6535"/>
    <cellStyle name="20% - Cor6 2 12" xfId="6973"/>
    <cellStyle name="20% - Cor6 2 13" xfId="6490"/>
    <cellStyle name="20% - Cor6 2 14" xfId="7123"/>
    <cellStyle name="20% - Cor6 2 15" xfId="7069"/>
    <cellStyle name="20% - Cor6 2 16" xfId="7169"/>
    <cellStyle name="20% - Cor6 2 17" xfId="7100"/>
    <cellStyle name="20% - Cor6 2 18" xfId="7741"/>
    <cellStyle name="20% - Cor6 2 19" xfId="7344"/>
    <cellStyle name="20% - Cor6 2 2" xfId="6743"/>
    <cellStyle name="20% - Cor6 2 20" xfId="7812"/>
    <cellStyle name="20% - Cor6 2 21" xfId="7562"/>
    <cellStyle name="20% - Cor6 2 22" xfId="7858"/>
    <cellStyle name="20% - Cor6 2 23" xfId="7933"/>
    <cellStyle name="20% - Cor6 2 24" xfId="7422"/>
    <cellStyle name="20% - Cor6 2 25" xfId="7979"/>
    <cellStyle name="20% - Cor6 2 26" xfId="7376"/>
    <cellStyle name="20% - Cor6 2 27" xfId="8028"/>
    <cellStyle name="20% - Cor6 2 28" xfId="8464"/>
    <cellStyle name="20% - Cor6 2 29" xfId="8600"/>
    <cellStyle name="20% - Cor6 2 3" xfId="6711"/>
    <cellStyle name="20% - Cor6 2 30" xfId="8615"/>
    <cellStyle name="20% - Cor6 2 31" xfId="8630"/>
    <cellStyle name="20% - Cor6 2 32" xfId="8645"/>
    <cellStyle name="20% - Cor6 2 33" xfId="8660"/>
    <cellStyle name="20% - Cor6 2 34" xfId="8674"/>
    <cellStyle name="20% - Cor6 2 4" xfId="6789"/>
    <cellStyle name="20% - Cor6 2 5" xfId="6672"/>
    <cellStyle name="20% - Cor6 2 6" xfId="6835"/>
    <cellStyle name="20% - Cor6 2 7" xfId="6627"/>
    <cellStyle name="20% - Cor6 2 8" xfId="6881"/>
    <cellStyle name="20% - Cor6 2 9" xfId="6581"/>
    <cellStyle name="20% - Cor6 3" xfId="11210"/>
    <cellStyle name="20% - Cor6 4" xfId="14462"/>
    <cellStyle name="20% - Cor6 5" xfId="17714"/>
    <cellStyle name="20% - Cor6 6" xfId="20965"/>
    <cellStyle name="20% - Cor6 7" xfId="24189"/>
    <cellStyle name="20% - Ênfase1" xfId="217"/>
    <cellStyle name="20% - Ênfase1 10" xfId="6580"/>
    <cellStyle name="20% - Ênfase1 11" xfId="6928"/>
    <cellStyle name="20% - Ênfase1 12" xfId="6534"/>
    <cellStyle name="20% - Ênfase1 13" xfId="6974"/>
    <cellStyle name="20% - Ênfase1 14" xfId="6489"/>
    <cellStyle name="20% - Ênfase1 15" xfId="7124"/>
    <cellStyle name="20% - Ênfase1 16" xfId="7068"/>
    <cellStyle name="20% - Ênfase1 17" xfId="7170"/>
    <cellStyle name="20% - Ênfase1 18" xfId="7099"/>
    <cellStyle name="20% - Ênfase1 19" xfId="7742"/>
    <cellStyle name="20% - Ênfase1 2" xfId="2447"/>
    <cellStyle name="20% - Ênfase1 2 10" xfId="6929"/>
    <cellStyle name="20% - Ênfase1 2 11" xfId="6533"/>
    <cellStyle name="20% - Ênfase1 2 12" xfId="6975"/>
    <cellStyle name="20% - Ênfase1 2 13" xfId="6488"/>
    <cellStyle name="20% - Ênfase1 2 14" xfId="7125"/>
    <cellStyle name="20% - Ênfase1 2 15" xfId="7067"/>
    <cellStyle name="20% - Ênfase1 2 16" xfId="7171"/>
    <cellStyle name="20% - Ênfase1 2 17" xfId="7098"/>
    <cellStyle name="20% - Ênfase1 2 18" xfId="7743"/>
    <cellStyle name="20% - Ênfase1 2 19" xfId="7342"/>
    <cellStyle name="20% - Ênfase1 2 2" xfId="6745"/>
    <cellStyle name="20% - Ênfase1 2 20" xfId="7635"/>
    <cellStyle name="20% - Ênfase1 2 21" xfId="7814"/>
    <cellStyle name="20% - Ênfase1 2 22" xfId="7564"/>
    <cellStyle name="20% - Ênfase1 2 23" xfId="7860"/>
    <cellStyle name="20% - Ênfase1 2 24" xfId="7935"/>
    <cellStyle name="20% - Ênfase1 2 25" xfId="7420"/>
    <cellStyle name="20% - Ênfase1 2 26" xfId="7981"/>
    <cellStyle name="20% - Ênfase1 2 27" xfId="7373"/>
    <cellStyle name="20% - Ênfase1 2 28" xfId="8030"/>
    <cellStyle name="20% - Ênfase1 2 29" xfId="8346"/>
    <cellStyle name="20% - Ênfase1 2 3" xfId="6709"/>
    <cellStyle name="20% - Ênfase1 2 30" xfId="8251"/>
    <cellStyle name="20% - Ênfase1 2 31" xfId="8276"/>
    <cellStyle name="20% - Ênfase1 2 32" xfId="8266"/>
    <cellStyle name="20% - Ênfase1 2 33" xfId="8400"/>
    <cellStyle name="20% - Ênfase1 2 34" xfId="8529"/>
    <cellStyle name="20% - Ênfase1 2 35" xfId="8284"/>
    <cellStyle name="20% - Ênfase1 2 36" xfId="11212"/>
    <cellStyle name="20% - Ênfase1 2 37" xfId="14464"/>
    <cellStyle name="20% - Ênfase1 2 38" xfId="17716"/>
    <cellStyle name="20% - Ênfase1 2 39" xfId="20967"/>
    <cellStyle name="20% - Ênfase1 2 4" xfId="6791"/>
    <cellStyle name="20% - Ênfase1 2 40" xfId="24191"/>
    <cellStyle name="20% - Ênfase1 2 5" xfId="6670"/>
    <cellStyle name="20% - Ênfase1 2 6" xfId="6837"/>
    <cellStyle name="20% - Ênfase1 2 7" xfId="6625"/>
    <cellStyle name="20% - Ênfase1 2 8" xfId="6883"/>
    <cellStyle name="20% - Ênfase1 2 9" xfId="6579"/>
    <cellStyle name="20% - Ênfase1 20" xfId="7343"/>
    <cellStyle name="20% - Ênfase1 21" xfId="7634"/>
    <cellStyle name="20% - Ênfase1 22" xfId="7813"/>
    <cellStyle name="20% - Ênfase1 23" xfId="7563"/>
    <cellStyle name="20% - Ênfase1 24" xfId="7859"/>
    <cellStyle name="20% - Ênfase1 25" xfId="7934"/>
    <cellStyle name="20% - Ênfase1 26" xfId="7421"/>
    <cellStyle name="20% - Ênfase1 27" xfId="7980"/>
    <cellStyle name="20% - Ênfase1 28" xfId="7375"/>
    <cellStyle name="20% - Ênfase1 29" xfId="8029"/>
    <cellStyle name="20% - Ênfase1 3" xfId="6744"/>
    <cellStyle name="20% - Ênfase1 30" xfId="8146"/>
    <cellStyle name="20% - Ênfase1 31" xfId="8170"/>
    <cellStyle name="20% - Ênfase1 32" xfId="8440"/>
    <cellStyle name="20% - Ênfase1 33" xfId="8182"/>
    <cellStyle name="20% - Ênfase1 34" xfId="8223"/>
    <cellStyle name="20% - Ênfase1 35" xfId="8559"/>
    <cellStyle name="20% - Ênfase1 36" xfId="8505"/>
    <cellStyle name="20% - Ênfase1 37" xfId="11211"/>
    <cellStyle name="20% - Ênfase1 38" xfId="14463"/>
    <cellStyle name="20% - Ênfase1 39" xfId="17715"/>
    <cellStyle name="20% - Ênfase1 4" xfId="6710"/>
    <cellStyle name="20% - Ênfase1 40" xfId="20966"/>
    <cellStyle name="20% - Ênfase1 41" xfId="24190"/>
    <cellStyle name="20% - Ênfase1 5" xfId="6790"/>
    <cellStyle name="20% - Ênfase1 6" xfId="6671"/>
    <cellStyle name="20% - Ênfase1 7" xfId="6836"/>
    <cellStyle name="20% - Ênfase1 8" xfId="6626"/>
    <cellStyle name="20% - Ênfase1 9" xfId="6882"/>
    <cellStyle name="20% - Ênfase1_ARTICULADO" xfId="6184"/>
    <cellStyle name="20% - Ênfase2" xfId="218"/>
    <cellStyle name="20% - Ênfase2 10" xfId="6578"/>
    <cellStyle name="20% - Ênfase2 11" xfId="6930"/>
    <cellStyle name="20% - Ênfase2 12" xfId="6532"/>
    <cellStyle name="20% - Ênfase2 13" xfId="6976"/>
    <cellStyle name="20% - Ênfase2 14" xfId="6487"/>
    <cellStyle name="20% - Ênfase2 15" xfId="7126"/>
    <cellStyle name="20% - Ênfase2 16" xfId="7066"/>
    <cellStyle name="20% - Ênfase2 17" xfId="7172"/>
    <cellStyle name="20% - Ênfase2 18" xfId="7097"/>
    <cellStyle name="20% - Ênfase2 19" xfId="7744"/>
    <cellStyle name="20% - Ênfase2 2" xfId="2448"/>
    <cellStyle name="20% - Ênfase2 2 10" xfId="6931"/>
    <cellStyle name="20% - Ênfase2 2 11" xfId="6531"/>
    <cellStyle name="20% - Ênfase2 2 12" xfId="6977"/>
    <cellStyle name="20% - Ênfase2 2 13" xfId="6486"/>
    <cellStyle name="20% - Ênfase2 2 14" xfId="7127"/>
    <cellStyle name="20% - Ênfase2 2 15" xfId="7065"/>
    <cellStyle name="20% - Ênfase2 2 16" xfId="7173"/>
    <cellStyle name="20% - Ênfase2 2 17" xfId="7096"/>
    <cellStyle name="20% - Ênfase2 2 18" xfId="7745"/>
    <cellStyle name="20% - Ênfase2 2 19" xfId="7340"/>
    <cellStyle name="20% - Ênfase2 2 2" xfId="6747"/>
    <cellStyle name="20% - Ênfase2 2 20" xfId="7637"/>
    <cellStyle name="20% - Ênfase2 2 21" xfId="7816"/>
    <cellStyle name="20% - Ênfase2 2 22" xfId="7566"/>
    <cellStyle name="20% - Ênfase2 2 23" xfId="7862"/>
    <cellStyle name="20% - Ênfase2 2 24" xfId="7937"/>
    <cellStyle name="20% - Ênfase2 2 25" xfId="7418"/>
    <cellStyle name="20% - Ênfase2 2 26" xfId="7983"/>
    <cellStyle name="20% - Ênfase2 2 27" xfId="7371"/>
    <cellStyle name="20% - Ênfase2 2 28" xfId="8032"/>
    <cellStyle name="20% - Ênfase2 2 29" xfId="8347"/>
    <cellStyle name="20% - Ênfase2 2 3" xfId="6707"/>
    <cellStyle name="20% - Ênfase2 2 30" xfId="8250"/>
    <cellStyle name="20% - Ênfase2 2 31" xfId="8538"/>
    <cellStyle name="20% - Ênfase2 2 32" xfId="8332"/>
    <cellStyle name="20% - Ênfase2 2 33" xfId="8317"/>
    <cellStyle name="20% - Ênfase2 2 34" xfId="8378"/>
    <cellStyle name="20% - Ênfase2 2 35" xfId="8230"/>
    <cellStyle name="20% - Ênfase2 2 36" xfId="11214"/>
    <cellStyle name="20% - Ênfase2 2 37" xfId="14466"/>
    <cellStyle name="20% - Ênfase2 2 38" xfId="17718"/>
    <cellStyle name="20% - Ênfase2 2 39" xfId="20969"/>
    <cellStyle name="20% - Ênfase2 2 4" xfId="6793"/>
    <cellStyle name="20% - Ênfase2 2 40" xfId="24193"/>
    <cellStyle name="20% - Ênfase2 2 5" xfId="6668"/>
    <cellStyle name="20% - Ênfase2 2 6" xfId="6839"/>
    <cellStyle name="20% - Ênfase2 2 7" xfId="6623"/>
    <cellStyle name="20% - Ênfase2 2 8" xfId="6885"/>
    <cellStyle name="20% - Ênfase2 2 9" xfId="6577"/>
    <cellStyle name="20% - Ênfase2 20" xfId="7341"/>
    <cellStyle name="20% - Ênfase2 21" xfId="7636"/>
    <cellStyle name="20% - Ênfase2 22" xfId="7815"/>
    <cellStyle name="20% - Ênfase2 23" xfId="7565"/>
    <cellStyle name="20% - Ênfase2 24" xfId="7861"/>
    <cellStyle name="20% - Ênfase2 25" xfId="7936"/>
    <cellStyle name="20% - Ênfase2 26" xfId="7419"/>
    <cellStyle name="20% - Ênfase2 27" xfId="7982"/>
    <cellStyle name="20% - Ênfase2 28" xfId="7372"/>
    <cellStyle name="20% - Ênfase2 29" xfId="8031"/>
    <cellStyle name="20% - Ênfase2 3" xfId="6746"/>
    <cellStyle name="20% - Ênfase2 30" xfId="8147"/>
    <cellStyle name="20% - Ênfase2 31" xfId="8169"/>
    <cellStyle name="20% - Ênfase2 32" xfId="8386"/>
    <cellStyle name="20% - Ênfase2 33" xfId="8395"/>
    <cellStyle name="20% - Ênfase2 34" xfId="8638"/>
    <cellStyle name="20% - Ênfase2 35" xfId="8590"/>
    <cellStyle name="20% - Ênfase2 36" xfId="8323"/>
    <cellStyle name="20% - Ênfase2 37" xfId="11213"/>
    <cellStyle name="20% - Ênfase2 38" xfId="14465"/>
    <cellStyle name="20% - Ênfase2 39" xfId="17717"/>
    <cellStyle name="20% - Ênfase2 4" xfId="6708"/>
    <cellStyle name="20% - Ênfase2 40" xfId="20968"/>
    <cellStyle name="20% - Ênfase2 41" xfId="24192"/>
    <cellStyle name="20% - Ênfase2 5" xfId="6792"/>
    <cellStyle name="20% - Ênfase2 6" xfId="6669"/>
    <cellStyle name="20% - Ênfase2 7" xfId="6838"/>
    <cellStyle name="20% - Ênfase2 8" xfId="6624"/>
    <cellStyle name="20% - Ênfase2 9" xfId="6884"/>
    <cellStyle name="20% - Ênfase2_ARTICULADO" xfId="6185"/>
    <cellStyle name="20% - Ênfase3" xfId="219"/>
    <cellStyle name="20% - Ênfase3 10" xfId="6576"/>
    <cellStyle name="20% - Ênfase3 11" xfId="6932"/>
    <cellStyle name="20% - Ênfase3 12" xfId="6530"/>
    <cellStyle name="20% - Ênfase3 13" xfId="6978"/>
    <cellStyle name="20% - Ênfase3 14" xfId="6485"/>
    <cellStyle name="20% - Ênfase3 15" xfId="7128"/>
    <cellStyle name="20% - Ênfase3 16" xfId="7064"/>
    <cellStyle name="20% - Ênfase3 17" xfId="7174"/>
    <cellStyle name="20% - Ênfase3 18" xfId="7095"/>
    <cellStyle name="20% - Ênfase3 19" xfId="7746"/>
    <cellStyle name="20% - Ênfase3 2" xfId="2449"/>
    <cellStyle name="20% - Ênfase3 2 10" xfId="6933"/>
    <cellStyle name="20% - Ênfase3 2 11" xfId="6529"/>
    <cellStyle name="20% - Ênfase3 2 12" xfId="6979"/>
    <cellStyle name="20% - Ênfase3 2 13" xfId="6484"/>
    <cellStyle name="20% - Ênfase3 2 14" xfId="7129"/>
    <cellStyle name="20% - Ênfase3 2 15" xfId="7063"/>
    <cellStyle name="20% - Ênfase3 2 16" xfId="7175"/>
    <cellStyle name="20% - Ênfase3 2 17" xfId="7094"/>
    <cellStyle name="20% - Ênfase3 2 18" xfId="7747"/>
    <cellStyle name="20% - Ênfase3 2 19" xfId="7338"/>
    <cellStyle name="20% - Ênfase3 2 2" xfId="6749"/>
    <cellStyle name="20% - Ênfase3 2 20" xfId="7639"/>
    <cellStyle name="20% - Ênfase3 2 21" xfId="7818"/>
    <cellStyle name="20% - Ênfase3 2 22" xfId="7568"/>
    <cellStyle name="20% - Ênfase3 2 23" xfId="7865"/>
    <cellStyle name="20% - Ênfase3 2 24" xfId="7939"/>
    <cellStyle name="20% - Ênfase3 2 25" xfId="7416"/>
    <cellStyle name="20% - Ênfase3 2 26" xfId="7985"/>
    <cellStyle name="20% - Ênfase3 2 27" xfId="7369"/>
    <cellStyle name="20% - Ênfase3 2 28" xfId="8034"/>
    <cellStyle name="20% - Ênfase3 2 29" xfId="8348"/>
    <cellStyle name="20% - Ênfase3 2 3" xfId="6705"/>
    <cellStyle name="20% - Ênfase3 2 30" xfId="8249"/>
    <cellStyle name="20% - Ênfase3 2 31" xfId="8277"/>
    <cellStyle name="20% - Ênfase3 2 32" xfId="8551"/>
    <cellStyle name="20% - Ênfase3 2 33" xfId="8485"/>
    <cellStyle name="20% - Ênfase3 2 34" xfId="8236"/>
    <cellStyle name="20% - Ênfase3 2 35" xfId="8474"/>
    <cellStyle name="20% - Ênfase3 2 36" xfId="11216"/>
    <cellStyle name="20% - Ênfase3 2 37" xfId="14468"/>
    <cellStyle name="20% - Ênfase3 2 38" xfId="17720"/>
    <cellStyle name="20% - Ênfase3 2 39" xfId="20971"/>
    <cellStyle name="20% - Ênfase3 2 4" xfId="6795"/>
    <cellStyle name="20% - Ênfase3 2 40" xfId="24195"/>
    <cellStyle name="20% - Ênfase3 2 5" xfId="6666"/>
    <cellStyle name="20% - Ênfase3 2 6" xfId="6841"/>
    <cellStyle name="20% - Ênfase3 2 7" xfId="6621"/>
    <cellStyle name="20% - Ênfase3 2 8" xfId="6887"/>
    <cellStyle name="20% - Ênfase3 2 9" xfId="6575"/>
    <cellStyle name="20% - Ênfase3 20" xfId="7339"/>
    <cellStyle name="20% - Ênfase3 21" xfId="7638"/>
    <cellStyle name="20% - Ênfase3 22" xfId="7817"/>
    <cellStyle name="20% - Ênfase3 23" xfId="7567"/>
    <cellStyle name="20% - Ênfase3 24" xfId="7864"/>
    <cellStyle name="20% - Ênfase3 25" xfId="7938"/>
    <cellStyle name="20% - Ênfase3 26" xfId="7417"/>
    <cellStyle name="20% - Ênfase3 27" xfId="7984"/>
    <cellStyle name="20% - Ênfase3 28" xfId="7370"/>
    <cellStyle name="20% - Ênfase3 29" xfId="8033"/>
    <cellStyle name="20% - Ênfase3 3" xfId="6748"/>
    <cellStyle name="20% - Ênfase3 30" xfId="8148"/>
    <cellStyle name="20% - Ênfase3 31" xfId="8168"/>
    <cellStyle name="20% - Ênfase3 32" xfId="8211"/>
    <cellStyle name="20% - Ênfase3 33" xfId="8303"/>
    <cellStyle name="20% - Ênfase3 34" xfId="8498"/>
    <cellStyle name="20% - Ênfase3 35" xfId="8328"/>
    <cellStyle name="20% - Ênfase3 36" xfId="8327"/>
    <cellStyle name="20% - Ênfase3 37" xfId="11215"/>
    <cellStyle name="20% - Ênfase3 38" xfId="14467"/>
    <cellStyle name="20% - Ênfase3 39" xfId="17719"/>
    <cellStyle name="20% - Ênfase3 4" xfId="6706"/>
    <cellStyle name="20% - Ênfase3 40" xfId="20970"/>
    <cellStyle name="20% - Ênfase3 41" xfId="24194"/>
    <cellStyle name="20% - Ênfase3 5" xfId="6794"/>
    <cellStyle name="20% - Ênfase3 6" xfId="6667"/>
    <cellStyle name="20% - Ênfase3 7" xfId="6840"/>
    <cellStyle name="20% - Ênfase3 8" xfId="6622"/>
    <cellStyle name="20% - Ênfase3 9" xfId="6886"/>
    <cellStyle name="20% - Ênfase3_ARTICULADO" xfId="6186"/>
    <cellStyle name="20% - Ênfase4" xfId="220"/>
    <cellStyle name="20% - Ênfase4 10" xfId="6574"/>
    <cellStyle name="20% - Ênfase4 11" xfId="6934"/>
    <cellStyle name="20% - Ênfase4 12" xfId="6528"/>
    <cellStyle name="20% - Ênfase4 13" xfId="6980"/>
    <cellStyle name="20% - Ênfase4 14" xfId="6483"/>
    <cellStyle name="20% - Ênfase4 15" xfId="7130"/>
    <cellStyle name="20% - Ênfase4 16" xfId="7062"/>
    <cellStyle name="20% - Ênfase4 17" xfId="7176"/>
    <cellStyle name="20% - Ênfase4 18" xfId="7093"/>
    <cellStyle name="20% - Ênfase4 19" xfId="7748"/>
    <cellStyle name="20% - Ênfase4 2" xfId="2450"/>
    <cellStyle name="20% - Ênfase4 2 10" xfId="6935"/>
    <cellStyle name="20% - Ênfase4 2 11" xfId="6527"/>
    <cellStyle name="20% - Ênfase4 2 12" xfId="6981"/>
    <cellStyle name="20% - Ênfase4 2 13" xfId="6482"/>
    <cellStyle name="20% - Ênfase4 2 14" xfId="7131"/>
    <cellStyle name="20% - Ênfase4 2 15" xfId="7061"/>
    <cellStyle name="20% - Ênfase4 2 16" xfId="7177"/>
    <cellStyle name="20% - Ênfase4 2 17" xfId="7092"/>
    <cellStyle name="20% - Ênfase4 2 18" xfId="7749"/>
    <cellStyle name="20% - Ênfase4 2 19" xfId="7336"/>
    <cellStyle name="20% - Ênfase4 2 2" xfId="6751"/>
    <cellStyle name="20% - Ênfase4 2 20" xfId="7641"/>
    <cellStyle name="20% - Ênfase4 2 21" xfId="7820"/>
    <cellStyle name="20% - Ênfase4 2 22" xfId="7570"/>
    <cellStyle name="20% - Ênfase4 2 23" xfId="7867"/>
    <cellStyle name="20% - Ênfase4 2 24" xfId="7941"/>
    <cellStyle name="20% - Ênfase4 2 25" xfId="7414"/>
    <cellStyle name="20% - Ênfase4 2 26" xfId="7987"/>
    <cellStyle name="20% - Ênfase4 2 27" xfId="7367"/>
    <cellStyle name="20% - Ênfase4 2 28" xfId="8036"/>
    <cellStyle name="20% - Ênfase4 2 29" xfId="8349"/>
    <cellStyle name="20% - Ênfase4 2 3" xfId="6703"/>
    <cellStyle name="20% - Ênfase4 2 30" xfId="8248"/>
    <cellStyle name="20% - Ênfase4 2 31" xfId="8537"/>
    <cellStyle name="20% - Ênfase4 2 32" xfId="8330"/>
    <cellStyle name="20% - Ênfase4 2 33" xfId="8572"/>
    <cellStyle name="20% - Ênfase4 2 34" xfId="8624"/>
    <cellStyle name="20% - Ênfase4 2 35" xfId="8565"/>
    <cellStyle name="20% - Ênfase4 2 36" xfId="11218"/>
    <cellStyle name="20% - Ênfase4 2 37" xfId="14470"/>
    <cellStyle name="20% - Ênfase4 2 38" xfId="17722"/>
    <cellStyle name="20% - Ênfase4 2 39" xfId="20973"/>
    <cellStyle name="20% - Ênfase4 2 4" xfId="6797"/>
    <cellStyle name="20% - Ênfase4 2 40" xfId="24197"/>
    <cellStyle name="20% - Ênfase4 2 5" xfId="6664"/>
    <cellStyle name="20% - Ênfase4 2 6" xfId="6843"/>
    <cellStyle name="20% - Ênfase4 2 7" xfId="6619"/>
    <cellStyle name="20% - Ênfase4 2 8" xfId="6889"/>
    <cellStyle name="20% - Ênfase4 2 9" xfId="6573"/>
    <cellStyle name="20% - Ênfase4 20" xfId="7337"/>
    <cellStyle name="20% - Ênfase4 21" xfId="7640"/>
    <cellStyle name="20% - Ênfase4 22" xfId="7819"/>
    <cellStyle name="20% - Ênfase4 23" xfId="7569"/>
    <cellStyle name="20% - Ênfase4 24" xfId="7866"/>
    <cellStyle name="20% - Ênfase4 25" xfId="7940"/>
    <cellStyle name="20% - Ênfase4 26" xfId="7415"/>
    <cellStyle name="20% - Ênfase4 27" xfId="7986"/>
    <cellStyle name="20% - Ênfase4 28" xfId="7368"/>
    <cellStyle name="20% - Ênfase4 29" xfId="8035"/>
    <cellStyle name="20% - Ênfase4 3" xfId="6750"/>
    <cellStyle name="20% - Ênfase4 30" xfId="8149"/>
    <cellStyle name="20% - Ênfase4 31" xfId="8167"/>
    <cellStyle name="20% - Ênfase4 32" xfId="8387"/>
    <cellStyle name="20% - Ênfase4 33" xfId="8445"/>
    <cellStyle name="20% - Ênfase4 34" xfId="8299"/>
    <cellStyle name="20% - Ênfase4 35" xfId="8262"/>
    <cellStyle name="20% - Ênfase4 36" xfId="8406"/>
    <cellStyle name="20% - Ênfase4 37" xfId="11217"/>
    <cellStyle name="20% - Ênfase4 38" xfId="14469"/>
    <cellStyle name="20% - Ênfase4 39" xfId="17721"/>
    <cellStyle name="20% - Ênfase4 4" xfId="6704"/>
    <cellStyle name="20% - Ênfase4 40" xfId="20972"/>
    <cellStyle name="20% - Ênfase4 41" xfId="24196"/>
    <cellStyle name="20% - Ênfase4 5" xfId="6796"/>
    <cellStyle name="20% - Ênfase4 6" xfId="6665"/>
    <cellStyle name="20% - Ênfase4 7" xfId="6842"/>
    <cellStyle name="20% - Ênfase4 8" xfId="6620"/>
    <cellStyle name="20% - Ênfase4 9" xfId="6888"/>
    <cellStyle name="20% - Ênfase4_ARTICULADO" xfId="6187"/>
    <cellStyle name="20% - Ênfase5" xfId="221"/>
    <cellStyle name="20% - Ênfase5 10" xfId="6936"/>
    <cellStyle name="20% - Ênfase5 11" xfId="6526"/>
    <cellStyle name="20% - Ênfase5 12" xfId="6982"/>
    <cellStyle name="20% - Ênfase5 13" xfId="6481"/>
    <cellStyle name="20% - Ênfase5 14" xfId="7132"/>
    <cellStyle name="20% - Ênfase5 15" xfId="7060"/>
    <cellStyle name="20% - Ênfase5 16" xfId="7178"/>
    <cellStyle name="20% - Ênfase5 17" xfId="7091"/>
    <cellStyle name="20% - Ênfase5 18" xfId="7750"/>
    <cellStyle name="20% - Ênfase5 19" xfId="7335"/>
    <cellStyle name="20% - Ênfase5 2" xfId="6752"/>
    <cellStyle name="20% - Ênfase5 20" xfId="7642"/>
    <cellStyle name="20% - Ênfase5 21" xfId="7821"/>
    <cellStyle name="20% - Ênfase5 22" xfId="7571"/>
    <cellStyle name="20% - Ênfase5 23" xfId="7868"/>
    <cellStyle name="20% - Ênfase5 24" xfId="7942"/>
    <cellStyle name="20% - Ênfase5 25" xfId="7413"/>
    <cellStyle name="20% - Ênfase5 26" xfId="7988"/>
    <cellStyle name="20% - Ênfase5 27" xfId="7366"/>
    <cellStyle name="20% - Ênfase5 28" xfId="8037"/>
    <cellStyle name="20% - Ênfase5 29" xfId="8150"/>
    <cellStyle name="20% - Ênfase5 3" xfId="6702"/>
    <cellStyle name="20% - Ênfase5 30" xfId="8472"/>
    <cellStyle name="20% - Ênfase5 31" xfId="8441"/>
    <cellStyle name="20% - Ênfase5 32" xfId="8518"/>
    <cellStyle name="20% - Ênfase5 33" xfId="8259"/>
    <cellStyle name="20% - Ênfase5 34" xfId="8584"/>
    <cellStyle name="20% - Ênfase5 35" xfId="8480"/>
    <cellStyle name="20% - Ênfase5 36" xfId="11219"/>
    <cellStyle name="20% - Ênfase5 37" xfId="14471"/>
    <cellStyle name="20% - Ênfase5 38" xfId="17723"/>
    <cellStyle name="20% - Ênfase5 39" xfId="20974"/>
    <cellStyle name="20% - Ênfase5 4" xfId="6798"/>
    <cellStyle name="20% - Ênfase5 40" xfId="24198"/>
    <cellStyle name="20% - Ênfase5 5" xfId="6663"/>
    <cellStyle name="20% - Ênfase5 6" xfId="6844"/>
    <cellStyle name="20% - Ênfase5 7" xfId="6618"/>
    <cellStyle name="20% - Ênfase5 8" xfId="6890"/>
    <cellStyle name="20% - Ênfase5 9" xfId="6572"/>
    <cellStyle name="20% - Ênfase6" xfId="222"/>
    <cellStyle name="20% - Ênfase6 10" xfId="6571"/>
    <cellStyle name="20% - Ênfase6 11" xfId="6937"/>
    <cellStyle name="20% - Ênfase6 12" xfId="6525"/>
    <cellStyle name="20% - Ênfase6 13" xfId="6983"/>
    <cellStyle name="20% - Ênfase6 14" xfId="6480"/>
    <cellStyle name="20% - Ênfase6 15" xfId="7133"/>
    <cellStyle name="20% - Ênfase6 16" xfId="7059"/>
    <cellStyle name="20% - Ênfase6 17" xfId="7179"/>
    <cellStyle name="20% - Ênfase6 18" xfId="7090"/>
    <cellStyle name="20% - Ênfase6 19" xfId="7751"/>
    <cellStyle name="20% - Ênfase6 2" xfId="2451"/>
    <cellStyle name="20% - Ênfase6 2 10" xfId="6938"/>
    <cellStyle name="20% - Ênfase6 2 11" xfId="6524"/>
    <cellStyle name="20% - Ênfase6 2 12" xfId="6984"/>
    <cellStyle name="20% - Ênfase6 2 13" xfId="6479"/>
    <cellStyle name="20% - Ênfase6 2 14" xfId="7134"/>
    <cellStyle name="20% - Ênfase6 2 15" xfId="7058"/>
    <cellStyle name="20% - Ênfase6 2 16" xfId="7180"/>
    <cellStyle name="20% - Ênfase6 2 17" xfId="7089"/>
    <cellStyle name="20% - Ênfase6 2 18" xfId="7752"/>
    <cellStyle name="20% - Ênfase6 2 19" xfId="7333"/>
    <cellStyle name="20% - Ênfase6 2 2" xfId="6754"/>
    <cellStyle name="20% - Ênfase6 2 20" xfId="7644"/>
    <cellStyle name="20% - Ênfase6 2 21" xfId="7823"/>
    <cellStyle name="20% - Ênfase6 2 22" xfId="7573"/>
    <cellStyle name="20% - Ênfase6 2 23" xfId="7870"/>
    <cellStyle name="20% - Ênfase6 2 24" xfId="7944"/>
    <cellStyle name="20% - Ênfase6 2 25" xfId="7411"/>
    <cellStyle name="20% - Ênfase6 2 26" xfId="7990"/>
    <cellStyle name="20% - Ênfase6 2 27" xfId="7364"/>
    <cellStyle name="20% - Ênfase6 2 28" xfId="8039"/>
    <cellStyle name="20% - Ênfase6 2 29" xfId="8350"/>
    <cellStyle name="20% - Ênfase6 2 3" xfId="6700"/>
    <cellStyle name="20% - Ênfase6 2 30" xfId="8247"/>
    <cellStyle name="20% - Ênfase6 2 31" xfId="8278"/>
    <cellStyle name="20% - Ênfase6 2 32" xfId="8263"/>
    <cellStyle name="20% - Ênfase6 2 33" xfId="8455"/>
    <cellStyle name="20% - Ênfase6 2 34" xfId="8588"/>
    <cellStyle name="20% - Ênfase6 2 35" xfId="8161"/>
    <cellStyle name="20% - Ênfase6 2 36" xfId="11221"/>
    <cellStyle name="20% - Ênfase6 2 37" xfId="14473"/>
    <cellStyle name="20% - Ênfase6 2 38" xfId="17725"/>
    <cellStyle name="20% - Ênfase6 2 39" xfId="20976"/>
    <cellStyle name="20% - Ênfase6 2 4" xfId="6800"/>
    <cellStyle name="20% - Ênfase6 2 40" xfId="24200"/>
    <cellStyle name="20% - Ênfase6 2 5" xfId="6661"/>
    <cellStyle name="20% - Ênfase6 2 6" xfId="6846"/>
    <cellStyle name="20% - Ênfase6 2 7" xfId="6616"/>
    <cellStyle name="20% - Ênfase6 2 8" xfId="6892"/>
    <cellStyle name="20% - Ênfase6 2 9" xfId="6570"/>
    <cellStyle name="20% - Ênfase6 20" xfId="7334"/>
    <cellStyle name="20% - Ênfase6 21" xfId="7643"/>
    <cellStyle name="20% - Ênfase6 22" xfId="7822"/>
    <cellStyle name="20% - Ênfase6 23" xfId="7572"/>
    <cellStyle name="20% - Ênfase6 24" xfId="7869"/>
    <cellStyle name="20% - Ênfase6 25" xfId="7943"/>
    <cellStyle name="20% - Ênfase6 26" xfId="7412"/>
    <cellStyle name="20% - Ênfase6 27" xfId="7989"/>
    <cellStyle name="20% - Ênfase6 28" xfId="7365"/>
    <cellStyle name="20% - Ênfase6 29" xfId="8038"/>
    <cellStyle name="20% - Ênfase6 3" xfId="6753"/>
    <cellStyle name="20% - Ênfase6 30" xfId="8151"/>
    <cellStyle name="20% - Ênfase6 31" xfId="8166"/>
    <cellStyle name="20% - Ênfase6 32" xfId="8388"/>
    <cellStyle name="20% - Ênfase6 33" xfId="8607"/>
    <cellStyle name="20% - Ênfase6 34" xfId="8580"/>
    <cellStyle name="20% - Ênfase6 35" xfId="8270"/>
    <cellStyle name="20% - Ênfase6 36" xfId="8478"/>
    <cellStyle name="20% - Ênfase6 37" xfId="11220"/>
    <cellStyle name="20% - Ênfase6 38" xfId="14472"/>
    <cellStyle name="20% - Ênfase6 39" xfId="17724"/>
    <cellStyle name="20% - Ênfase6 4" xfId="6701"/>
    <cellStyle name="20% - Ênfase6 40" xfId="20975"/>
    <cellStyle name="20% - Ênfase6 41" xfId="24199"/>
    <cellStyle name="20% - Ênfase6 5" xfId="6799"/>
    <cellStyle name="20% - Ênfase6 6" xfId="6662"/>
    <cellStyle name="20% - Ênfase6 7" xfId="6845"/>
    <cellStyle name="20% - Ênfase6 8" xfId="6617"/>
    <cellStyle name="20% - Ênfase6 9" xfId="6891"/>
    <cellStyle name="20% - Ênfase6_ARTICULADO" xfId="6188"/>
    <cellStyle name="40% - Accent1" xfId="2452"/>
    <cellStyle name="40% - Accent1 10" xfId="6939"/>
    <cellStyle name="40% - Accent1 11" xfId="6523"/>
    <cellStyle name="40% - Accent1 12" xfId="6985"/>
    <cellStyle name="40% - Accent1 13" xfId="6478"/>
    <cellStyle name="40% - Accent1 14" xfId="7135"/>
    <cellStyle name="40% - Accent1 15" xfId="7057"/>
    <cellStyle name="40% - Accent1 16" xfId="7181"/>
    <cellStyle name="40% - Accent1 17" xfId="7088"/>
    <cellStyle name="40% - Accent1 18" xfId="7753"/>
    <cellStyle name="40% - Accent1 19" xfId="7332"/>
    <cellStyle name="40% - Accent1 2" xfId="6755"/>
    <cellStyle name="40% - Accent1 20" xfId="7645"/>
    <cellStyle name="40% - Accent1 21" xfId="7824"/>
    <cellStyle name="40% - Accent1 22" xfId="7574"/>
    <cellStyle name="40% - Accent1 23" xfId="7871"/>
    <cellStyle name="40% - Accent1 24" xfId="7945"/>
    <cellStyle name="40% - Accent1 25" xfId="7410"/>
    <cellStyle name="40% - Accent1 26" xfId="7991"/>
    <cellStyle name="40% - Accent1 27" xfId="7363"/>
    <cellStyle name="40% - Accent1 28" xfId="8040"/>
    <cellStyle name="40% - Accent1 29" xfId="8351"/>
    <cellStyle name="40% - Accent1 3" xfId="6699"/>
    <cellStyle name="40% - Accent1 30" xfId="8246"/>
    <cellStyle name="40% - Accent1 31" xfId="8532"/>
    <cellStyle name="40% - Accent1 32" xfId="8489"/>
    <cellStyle name="40% - Accent1 33" xfId="8507"/>
    <cellStyle name="40% - Accent1 34" xfId="8449"/>
    <cellStyle name="40% - Accent1 35" xfId="8336"/>
    <cellStyle name="40% - Accent1 36" xfId="11222"/>
    <cellStyle name="40% - Accent1 37" xfId="14474"/>
    <cellStyle name="40% - Accent1 38" xfId="17726"/>
    <cellStyle name="40% - Accent1 39" xfId="20977"/>
    <cellStyle name="40% - Accent1 4" xfId="6801"/>
    <cellStyle name="40% - Accent1 40" xfId="24201"/>
    <cellStyle name="40% - Accent1 5" xfId="6660"/>
    <cellStyle name="40% - Accent1 6" xfId="6847"/>
    <cellStyle name="40% - Accent1 7" xfId="6615"/>
    <cellStyle name="40% - Accent1 8" xfId="6893"/>
    <cellStyle name="40% - Accent1 9" xfId="6569"/>
    <cellStyle name="40% - Accent2" xfId="2453"/>
    <cellStyle name="40% - Accent2 10" xfId="6940"/>
    <cellStyle name="40% - Accent2 11" xfId="6522"/>
    <cellStyle name="40% - Accent2 12" xfId="6986"/>
    <cellStyle name="40% - Accent2 13" xfId="6477"/>
    <cellStyle name="40% - Accent2 14" xfId="7136"/>
    <cellStyle name="40% - Accent2 15" xfId="7056"/>
    <cellStyle name="40% - Accent2 16" xfId="7182"/>
    <cellStyle name="40% - Accent2 17" xfId="7087"/>
    <cellStyle name="40% - Accent2 18" xfId="7754"/>
    <cellStyle name="40% - Accent2 19" xfId="7331"/>
    <cellStyle name="40% - Accent2 2" xfId="6756"/>
    <cellStyle name="40% - Accent2 20" xfId="7646"/>
    <cellStyle name="40% - Accent2 21" xfId="7825"/>
    <cellStyle name="40% - Accent2 22" xfId="7575"/>
    <cellStyle name="40% - Accent2 23" xfId="7872"/>
    <cellStyle name="40% - Accent2 24" xfId="7946"/>
    <cellStyle name="40% - Accent2 25" xfId="7409"/>
    <cellStyle name="40% - Accent2 26" xfId="7992"/>
    <cellStyle name="40% - Accent2 27" xfId="7362"/>
    <cellStyle name="40% - Accent2 28" xfId="8041"/>
    <cellStyle name="40% - Accent2 29" xfId="8352"/>
    <cellStyle name="40% - Accent2 3" xfId="6698"/>
    <cellStyle name="40% - Accent2 30" xfId="8245"/>
    <cellStyle name="40% - Accent2 31" xfId="8283"/>
    <cellStyle name="40% - Accent2 32" xfId="8265"/>
    <cellStyle name="40% - Accent2 33" xfId="8338"/>
    <cellStyle name="40% - Accent2 34" xfId="8319"/>
    <cellStyle name="40% - Accent2 35" xfId="8513"/>
    <cellStyle name="40% - Accent2 36" xfId="11223"/>
    <cellStyle name="40% - Accent2 37" xfId="14475"/>
    <cellStyle name="40% - Accent2 38" xfId="17727"/>
    <cellStyle name="40% - Accent2 39" xfId="20978"/>
    <cellStyle name="40% - Accent2 4" xfId="6802"/>
    <cellStyle name="40% - Accent2 40" xfId="24202"/>
    <cellStyle name="40% - Accent2 5" xfId="6659"/>
    <cellStyle name="40% - Accent2 6" xfId="6848"/>
    <cellStyle name="40% - Accent2 7" xfId="6614"/>
    <cellStyle name="40% - Accent2 8" xfId="6894"/>
    <cellStyle name="40% - Accent2 9" xfId="6568"/>
    <cellStyle name="40% - Accent3" xfId="2454"/>
    <cellStyle name="40% - Accent3 10" xfId="6941"/>
    <cellStyle name="40% - Accent3 11" xfId="6521"/>
    <cellStyle name="40% - Accent3 12" xfId="6987"/>
    <cellStyle name="40% - Accent3 13" xfId="6476"/>
    <cellStyle name="40% - Accent3 14" xfId="7137"/>
    <cellStyle name="40% - Accent3 15" xfId="7055"/>
    <cellStyle name="40% - Accent3 16" xfId="7183"/>
    <cellStyle name="40% - Accent3 17" xfId="7086"/>
    <cellStyle name="40% - Accent3 18" xfId="7755"/>
    <cellStyle name="40% - Accent3 19" xfId="7330"/>
    <cellStyle name="40% - Accent3 2" xfId="6757"/>
    <cellStyle name="40% - Accent3 20" xfId="7647"/>
    <cellStyle name="40% - Accent3 21" xfId="7826"/>
    <cellStyle name="40% - Accent3 22" xfId="7576"/>
    <cellStyle name="40% - Accent3 23" xfId="7873"/>
    <cellStyle name="40% - Accent3 24" xfId="7947"/>
    <cellStyle name="40% - Accent3 25" xfId="7408"/>
    <cellStyle name="40% - Accent3 26" xfId="7993"/>
    <cellStyle name="40% - Accent3 27" xfId="7361"/>
    <cellStyle name="40% - Accent3 28" xfId="8042"/>
    <cellStyle name="40% - Accent3 29" xfId="8353"/>
    <cellStyle name="40% - Accent3 3" xfId="6697"/>
    <cellStyle name="40% - Accent3 30" xfId="8244"/>
    <cellStyle name="40% - Accent3 31" xfId="8536"/>
    <cellStyle name="40% - Accent3 32" xfId="8219"/>
    <cellStyle name="40% - Accent3 33" xfId="8231"/>
    <cellStyle name="40% - Accent3 34" xfId="8268"/>
    <cellStyle name="40% - Accent3 35" xfId="8587"/>
    <cellStyle name="40% - Accent3 36" xfId="11224"/>
    <cellStyle name="40% - Accent3 37" xfId="14476"/>
    <cellStyle name="40% - Accent3 38" xfId="17728"/>
    <cellStyle name="40% - Accent3 39" xfId="20979"/>
    <cellStyle name="40% - Accent3 4" xfId="6803"/>
    <cellStyle name="40% - Accent3 40" xfId="24203"/>
    <cellStyle name="40% - Accent3 5" xfId="6658"/>
    <cellStyle name="40% - Accent3 6" xfId="6849"/>
    <cellStyle name="40% - Accent3 7" xfId="6613"/>
    <cellStyle name="40% - Accent3 8" xfId="6895"/>
    <cellStyle name="40% - Accent3 9" xfId="6567"/>
    <cellStyle name="40% - Accent4" xfId="2455"/>
    <cellStyle name="40% - Accent4 10" xfId="6942"/>
    <cellStyle name="40% - Accent4 11" xfId="6520"/>
    <cellStyle name="40% - Accent4 12" xfId="6988"/>
    <cellStyle name="40% - Accent4 13" xfId="6475"/>
    <cellStyle name="40% - Accent4 14" xfId="7138"/>
    <cellStyle name="40% - Accent4 15" xfId="7054"/>
    <cellStyle name="40% - Accent4 16" xfId="7184"/>
    <cellStyle name="40% - Accent4 17" xfId="7085"/>
    <cellStyle name="40% - Accent4 18" xfId="7756"/>
    <cellStyle name="40% - Accent4 19" xfId="7329"/>
    <cellStyle name="40% - Accent4 2" xfId="6758"/>
    <cellStyle name="40% - Accent4 20" xfId="7649"/>
    <cellStyle name="40% - Accent4 21" xfId="7827"/>
    <cellStyle name="40% - Accent4 22" xfId="7577"/>
    <cellStyle name="40% - Accent4 23" xfId="7874"/>
    <cellStyle name="40% - Accent4 24" xfId="7948"/>
    <cellStyle name="40% - Accent4 25" xfId="7407"/>
    <cellStyle name="40% - Accent4 26" xfId="7994"/>
    <cellStyle name="40% - Accent4 27" xfId="7360"/>
    <cellStyle name="40% - Accent4 28" xfId="8043"/>
    <cellStyle name="40% - Accent4 29" xfId="8354"/>
    <cellStyle name="40% - Accent4 3" xfId="6696"/>
    <cellStyle name="40% - Accent4 30" xfId="8243"/>
    <cellStyle name="40% - Accent4 31" xfId="8279"/>
    <cellStyle name="40% - Accent4 32" xfId="8552"/>
    <cellStyle name="40% - Accent4 33" xfId="8546"/>
    <cellStyle name="40% - Accent4 34" xfId="8504"/>
    <cellStyle name="40% - Accent4 35" xfId="8269"/>
    <cellStyle name="40% - Accent4 36" xfId="11225"/>
    <cellStyle name="40% - Accent4 37" xfId="14477"/>
    <cellStyle name="40% - Accent4 38" xfId="17729"/>
    <cellStyle name="40% - Accent4 39" xfId="20980"/>
    <cellStyle name="40% - Accent4 4" xfId="6804"/>
    <cellStyle name="40% - Accent4 40" xfId="24204"/>
    <cellStyle name="40% - Accent4 5" xfId="6657"/>
    <cellStyle name="40% - Accent4 6" xfId="6850"/>
    <cellStyle name="40% - Accent4 7" xfId="6612"/>
    <cellStyle name="40% - Accent4 8" xfId="6896"/>
    <cellStyle name="40% - Accent4 9" xfId="6566"/>
    <cellStyle name="40% - Accent5" xfId="2456"/>
    <cellStyle name="40% - Accent5 10" xfId="6943"/>
    <cellStyle name="40% - Accent5 11" xfId="6519"/>
    <cellStyle name="40% - Accent5 12" xfId="6989"/>
    <cellStyle name="40% - Accent5 13" xfId="6474"/>
    <cellStyle name="40% - Accent5 14" xfId="7139"/>
    <cellStyle name="40% - Accent5 15" xfId="7053"/>
    <cellStyle name="40% - Accent5 16" xfId="7185"/>
    <cellStyle name="40% - Accent5 17" xfId="7084"/>
    <cellStyle name="40% - Accent5 18" xfId="7757"/>
    <cellStyle name="40% - Accent5 19" xfId="7328"/>
    <cellStyle name="40% - Accent5 2" xfId="6759"/>
    <cellStyle name="40% - Accent5 20" xfId="7650"/>
    <cellStyle name="40% - Accent5 21" xfId="7828"/>
    <cellStyle name="40% - Accent5 22" xfId="7578"/>
    <cellStyle name="40% - Accent5 23" xfId="7875"/>
    <cellStyle name="40% - Accent5 24" xfId="7949"/>
    <cellStyle name="40% - Accent5 25" xfId="7406"/>
    <cellStyle name="40% - Accent5 26" xfId="7995"/>
    <cellStyle name="40% - Accent5 27" xfId="7359"/>
    <cellStyle name="40% - Accent5 28" xfId="8044"/>
    <cellStyle name="40% - Accent5 29" xfId="8355"/>
    <cellStyle name="40% - Accent5 3" xfId="6695"/>
    <cellStyle name="40% - Accent5 30" xfId="8453"/>
    <cellStyle name="40% - Accent5 31" xfId="8535"/>
    <cellStyle name="40% - Accent5 32" xfId="8331"/>
    <cellStyle name="40% - Accent5 33" xfId="8318"/>
    <cellStyle name="40% - Accent5 34" xfId="8548"/>
    <cellStyle name="40% - Accent5 35" xfId="8287"/>
    <cellStyle name="40% - Accent5 36" xfId="11226"/>
    <cellStyle name="40% - Accent5 37" xfId="14478"/>
    <cellStyle name="40% - Accent5 38" xfId="17730"/>
    <cellStyle name="40% - Accent5 39" xfId="20981"/>
    <cellStyle name="40% - Accent5 4" xfId="6805"/>
    <cellStyle name="40% - Accent5 40" xfId="24205"/>
    <cellStyle name="40% - Accent5 5" xfId="6656"/>
    <cellStyle name="40% - Accent5 6" xfId="6851"/>
    <cellStyle name="40% - Accent5 7" xfId="6611"/>
    <cellStyle name="40% - Accent5 8" xfId="6897"/>
    <cellStyle name="40% - Accent5 9" xfId="6565"/>
    <cellStyle name="40% - Accent6" xfId="2457"/>
    <cellStyle name="40% - Accent6 10" xfId="6944"/>
    <cellStyle name="40% - Accent6 11" xfId="6518"/>
    <cellStyle name="40% - Accent6 12" xfId="6990"/>
    <cellStyle name="40% - Accent6 13" xfId="6473"/>
    <cellStyle name="40% - Accent6 14" xfId="7140"/>
    <cellStyle name="40% - Accent6 15" xfId="7052"/>
    <cellStyle name="40% - Accent6 16" xfId="7186"/>
    <cellStyle name="40% - Accent6 17" xfId="7083"/>
    <cellStyle name="40% - Accent6 18" xfId="7758"/>
    <cellStyle name="40% - Accent6 19" xfId="7327"/>
    <cellStyle name="40% - Accent6 2" xfId="6760"/>
    <cellStyle name="40% - Accent6 20" xfId="7651"/>
    <cellStyle name="40% - Accent6 21" xfId="7829"/>
    <cellStyle name="40% - Accent6 22" xfId="7579"/>
    <cellStyle name="40% - Accent6 23" xfId="7876"/>
    <cellStyle name="40% - Accent6 24" xfId="7950"/>
    <cellStyle name="40% - Accent6 25" xfId="7405"/>
    <cellStyle name="40% - Accent6 26" xfId="7996"/>
    <cellStyle name="40% - Accent6 27" xfId="7358"/>
    <cellStyle name="40% - Accent6 28" xfId="8045"/>
    <cellStyle name="40% - Accent6 29" xfId="8356"/>
    <cellStyle name="40% - Accent6 3" xfId="6694"/>
    <cellStyle name="40% - Accent6 30" xfId="8242"/>
    <cellStyle name="40% - Accent6 31" xfId="8280"/>
    <cellStyle name="40% - Accent6 32" xfId="8264"/>
    <cellStyle name="40% - Accent6 33" xfId="8484"/>
    <cellStyle name="40% - Accent6 34" xfId="8286"/>
    <cellStyle name="40% - Accent6 35" xfId="8367"/>
    <cellStyle name="40% - Accent6 36" xfId="11227"/>
    <cellStyle name="40% - Accent6 37" xfId="14479"/>
    <cellStyle name="40% - Accent6 38" xfId="17731"/>
    <cellStyle name="40% - Accent6 39" xfId="20982"/>
    <cellStyle name="40% - Accent6 4" xfId="6806"/>
    <cellStyle name="40% - Accent6 40" xfId="24206"/>
    <cellStyle name="40% - Accent6 5" xfId="6655"/>
    <cellStyle name="40% - Accent6 6" xfId="6852"/>
    <cellStyle name="40% - Accent6 7" xfId="6610"/>
    <cellStyle name="40% - Accent6 8" xfId="6898"/>
    <cellStyle name="40% - Accent6 9" xfId="6564"/>
    <cellStyle name="40% - Cor1 2" xfId="6189"/>
    <cellStyle name="40% - Cor1 2 10" xfId="6945"/>
    <cellStyle name="40% - Cor1 2 11" xfId="6517"/>
    <cellStyle name="40% - Cor1 2 12" xfId="6991"/>
    <cellStyle name="40% - Cor1 2 13" xfId="6472"/>
    <cellStyle name="40% - Cor1 2 14" xfId="7141"/>
    <cellStyle name="40% - Cor1 2 15" xfId="7051"/>
    <cellStyle name="40% - Cor1 2 16" xfId="7187"/>
    <cellStyle name="40% - Cor1 2 17" xfId="7082"/>
    <cellStyle name="40% - Cor1 2 18" xfId="7759"/>
    <cellStyle name="40% - Cor1 2 19" xfId="7326"/>
    <cellStyle name="40% - Cor1 2 2" xfId="6761"/>
    <cellStyle name="40% - Cor1 2 20" xfId="7830"/>
    <cellStyle name="40% - Cor1 2 21" xfId="7580"/>
    <cellStyle name="40% - Cor1 2 22" xfId="7877"/>
    <cellStyle name="40% - Cor1 2 23" xfId="7951"/>
    <cellStyle name="40% - Cor1 2 24" xfId="7404"/>
    <cellStyle name="40% - Cor1 2 25" xfId="7997"/>
    <cellStyle name="40% - Cor1 2 26" xfId="7357"/>
    <cellStyle name="40% - Cor1 2 27" xfId="8046"/>
    <cellStyle name="40% - Cor1 2 28" xfId="8465"/>
    <cellStyle name="40% - Cor1 2 29" xfId="8601"/>
    <cellStyle name="40% - Cor1 2 3" xfId="6693"/>
    <cellStyle name="40% - Cor1 2 30" xfId="8616"/>
    <cellStyle name="40% - Cor1 2 31" xfId="8631"/>
    <cellStyle name="40% - Cor1 2 32" xfId="8646"/>
    <cellStyle name="40% - Cor1 2 33" xfId="8661"/>
    <cellStyle name="40% - Cor1 2 34" xfId="8675"/>
    <cellStyle name="40% - Cor1 2 4" xfId="6807"/>
    <cellStyle name="40% - Cor1 2 5" xfId="6654"/>
    <cellStyle name="40% - Cor1 2 6" xfId="6853"/>
    <cellStyle name="40% - Cor1 2 7" xfId="6609"/>
    <cellStyle name="40% - Cor1 2 8" xfId="6899"/>
    <cellStyle name="40% - Cor1 2 9" xfId="6563"/>
    <cellStyle name="40% - Cor1 3" xfId="11228"/>
    <cellStyle name="40% - Cor1 4" xfId="14480"/>
    <cellStyle name="40% - Cor1 5" xfId="17732"/>
    <cellStyle name="40% - Cor1 6" xfId="20983"/>
    <cellStyle name="40% - Cor1 7" xfId="24207"/>
    <cellStyle name="40% - Cor2 2" xfId="6190"/>
    <cellStyle name="40% - Cor2 2 10" xfId="6946"/>
    <cellStyle name="40% - Cor2 2 11" xfId="6516"/>
    <cellStyle name="40% - Cor2 2 12" xfId="6992"/>
    <cellStyle name="40% - Cor2 2 13" xfId="6471"/>
    <cellStyle name="40% - Cor2 2 14" xfId="7142"/>
    <cellStyle name="40% - Cor2 2 15" xfId="7050"/>
    <cellStyle name="40% - Cor2 2 16" xfId="7188"/>
    <cellStyle name="40% - Cor2 2 17" xfId="7081"/>
    <cellStyle name="40% - Cor2 2 18" xfId="7760"/>
    <cellStyle name="40% - Cor2 2 19" xfId="7325"/>
    <cellStyle name="40% - Cor2 2 2" xfId="6762"/>
    <cellStyle name="40% - Cor2 2 20" xfId="7831"/>
    <cellStyle name="40% - Cor2 2 21" xfId="7581"/>
    <cellStyle name="40% - Cor2 2 22" xfId="7878"/>
    <cellStyle name="40% - Cor2 2 23" xfId="7952"/>
    <cellStyle name="40% - Cor2 2 24" xfId="7403"/>
    <cellStyle name="40% - Cor2 2 25" xfId="7998"/>
    <cellStyle name="40% - Cor2 2 26" xfId="7356"/>
    <cellStyle name="40% - Cor2 2 27" xfId="8047"/>
    <cellStyle name="40% - Cor2 2 28" xfId="8466"/>
    <cellStyle name="40% - Cor2 2 29" xfId="8602"/>
    <cellStyle name="40% - Cor2 2 3" xfId="6692"/>
    <cellStyle name="40% - Cor2 2 30" xfId="8617"/>
    <cellStyle name="40% - Cor2 2 31" xfId="8632"/>
    <cellStyle name="40% - Cor2 2 32" xfId="8647"/>
    <cellStyle name="40% - Cor2 2 33" xfId="8662"/>
    <cellStyle name="40% - Cor2 2 34" xfId="8676"/>
    <cellStyle name="40% - Cor2 2 4" xfId="6808"/>
    <cellStyle name="40% - Cor2 2 5" xfId="6653"/>
    <cellStyle name="40% - Cor2 2 6" xfId="6854"/>
    <cellStyle name="40% - Cor2 2 7" xfId="6608"/>
    <cellStyle name="40% - Cor2 2 8" xfId="6900"/>
    <cellStyle name="40% - Cor2 2 9" xfId="6562"/>
    <cellStyle name="40% - Cor2 3" xfId="11229"/>
    <cellStyle name="40% - Cor2 4" xfId="14481"/>
    <cellStyle name="40% - Cor2 5" xfId="17733"/>
    <cellStyle name="40% - Cor2 6" xfId="20984"/>
    <cellStyle name="40% - Cor2 7" xfId="24208"/>
    <cellStyle name="40% - Cor3 2" xfId="6191"/>
    <cellStyle name="40% - Cor3 2 10" xfId="6947"/>
    <cellStyle name="40% - Cor3 2 11" xfId="6515"/>
    <cellStyle name="40% - Cor3 2 12" xfId="6993"/>
    <cellStyle name="40% - Cor3 2 13" xfId="6470"/>
    <cellStyle name="40% - Cor3 2 14" xfId="7143"/>
    <cellStyle name="40% - Cor3 2 15" xfId="7049"/>
    <cellStyle name="40% - Cor3 2 16" xfId="7189"/>
    <cellStyle name="40% - Cor3 2 17" xfId="7034"/>
    <cellStyle name="40% - Cor3 2 18" xfId="7761"/>
    <cellStyle name="40% - Cor3 2 19" xfId="7324"/>
    <cellStyle name="40% - Cor3 2 2" xfId="6763"/>
    <cellStyle name="40% - Cor3 2 20" xfId="7832"/>
    <cellStyle name="40% - Cor3 2 21" xfId="7582"/>
    <cellStyle name="40% - Cor3 2 22" xfId="7879"/>
    <cellStyle name="40% - Cor3 2 23" xfId="7953"/>
    <cellStyle name="40% - Cor3 2 24" xfId="7402"/>
    <cellStyle name="40% - Cor3 2 25" xfId="7999"/>
    <cellStyle name="40% - Cor3 2 26" xfId="7309"/>
    <cellStyle name="40% - Cor3 2 27" xfId="8048"/>
    <cellStyle name="40% - Cor3 2 28" xfId="8467"/>
    <cellStyle name="40% - Cor3 2 29" xfId="8603"/>
    <cellStyle name="40% - Cor3 2 3" xfId="6691"/>
    <cellStyle name="40% - Cor3 2 30" xfId="8618"/>
    <cellStyle name="40% - Cor3 2 31" xfId="8633"/>
    <cellStyle name="40% - Cor3 2 32" xfId="8648"/>
    <cellStyle name="40% - Cor3 2 33" xfId="8663"/>
    <cellStyle name="40% - Cor3 2 34" xfId="8677"/>
    <cellStyle name="40% - Cor3 2 4" xfId="6809"/>
    <cellStyle name="40% - Cor3 2 5" xfId="6652"/>
    <cellStyle name="40% - Cor3 2 6" xfId="6855"/>
    <cellStyle name="40% - Cor3 2 7" xfId="6607"/>
    <cellStyle name="40% - Cor3 2 8" xfId="6901"/>
    <cellStyle name="40% - Cor3 2 9" xfId="6561"/>
    <cellStyle name="40% - Cor3 3" xfId="11230"/>
    <cellStyle name="40% - Cor3 4" xfId="14482"/>
    <cellStyle name="40% - Cor3 5" xfId="17734"/>
    <cellStyle name="40% - Cor3 6" xfId="20985"/>
    <cellStyle name="40% - Cor3 7" xfId="24209"/>
    <cellStyle name="40% - Cor4 2" xfId="6192"/>
    <cellStyle name="40% - Cor4 2 10" xfId="6948"/>
    <cellStyle name="40% - Cor4 2 11" xfId="6514"/>
    <cellStyle name="40% - Cor4 2 12" xfId="6994"/>
    <cellStyle name="40% - Cor4 2 13" xfId="6469"/>
    <cellStyle name="40% - Cor4 2 14" xfId="7144"/>
    <cellStyle name="40% - Cor4 2 15" xfId="7048"/>
    <cellStyle name="40% - Cor4 2 16" xfId="7190"/>
    <cellStyle name="40% - Cor4 2 17" xfId="7033"/>
    <cellStyle name="40% - Cor4 2 18" xfId="7762"/>
    <cellStyle name="40% - Cor4 2 19" xfId="7323"/>
    <cellStyle name="40% - Cor4 2 2" xfId="6764"/>
    <cellStyle name="40% - Cor4 2 20" xfId="7833"/>
    <cellStyle name="40% - Cor4 2 21" xfId="7583"/>
    <cellStyle name="40% - Cor4 2 22" xfId="7880"/>
    <cellStyle name="40% - Cor4 2 23" xfId="7954"/>
    <cellStyle name="40% - Cor4 2 24" xfId="7401"/>
    <cellStyle name="40% - Cor4 2 25" xfId="8000"/>
    <cellStyle name="40% - Cor4 2 26" xfId="7308"/>
    <cellStyle name="40% - Cor4 2 27" xfId="8049"/>
    <cellStyle name="40% - Cor4 2 28" xfId="8468"/>
    <cellStyle name="40% - Cor4 2 29" xfId="8604"/>
    <cellStyle name="40% - Cor4 2 3" xfId="6690"/>
    <cellStyle name="40% - Cor4 2 30" xfId="8619"/>
    <cellStyle name="40% - Cor4 2 31" xfId="8634"/>
    <cellStyle name="40% - Cor4 2 32" xfId="8649"/>
    <cellStyle name="40% - Cor4 2 33" xfId="8664"/>
    <cellStyle name="40% - Cor4 2 34" xfId="8678"/>
    <cellStyle name="40% - Cor4 2 4" xfId="6810"/>
    <cellStyle name="40% - Cor4 2 5" xfId="6651"/>
    <cellStyle name="40% - Cor4 2 6" xfId="6856"/>
    <cellStyle name="40% - Cor4 2 7" xfId="6606"/>
    <cellStyle name="40% - Cor4 2 8" xfId="6902"/>
    <cellStyle name="40% - Cor4 2 9" xfId="6560"/>
    <cellStyle name="40% - Cor4 3" xfId="11231"/>
    <cellStyle name="40% - Cor4 4" xfId="14483"/>
    <cellStyle name="40% - Cor4 5" xfId="17735"/>
    <cellStyle name="40% - Cor4 6" xfId="20986"/>
    <cellStyle name="40% - Cor4 7" xfId="24210"/>
    <cellStyle name="40% - Cor5 2" xfId="6193"/>
    <cellStyle name="40% - Cor5 2 10" xfId="6949"/>
    <cellStyle name="40% - Cor5 2 11" xfId="6513"/>
    <cellStyle name="40% - Cor5 2 12" xfId="6995"/>
    <cellStyle name="40% - Cor5 2 13" xfId="6468"/>
    <cellStyle name="40% - Cor5 2 14" xfId="7145"/>
    <cellStyle name="40% - Cor5 2 15" xfId="7047"/>
    <cellStyle name="40% - Cor5 2 16" xfId="7191"/>
    <cellStyle name="40% - Cor5 2 17" xfId="7032"/>
    <cellStyle name="40% - Cor5 2 18" xfId="7763"/>
    <cellStyle name="40% - Cor5 2 19" xfId="7322"/>
    <cellStyle name="40% - Cor5 2 2" xfId="6765"/>
    <cellStyle name="40% - Cor5 2 20" xfId="7834"/>
    <cellStyle name="40% - Cor5 2 21" xfId="7584"/>
    <cellStyle name="40% - Cor5 2 22" xfId="7881"/>
    <cellStyle name="40% - Cor5 2 23" xfId="7955"/>
    <cellStyle name="40% - Cor5 2 24" xfId="7400"/>
    <cellStyle name="40% - Cor5 2 25" xfId="8001"/>
    <cellStyle name="40% - Cor5 2 26" xfId="7307"/>
    <cellStyle name="40% - Cor5 2 27" xfId="8050"/>
    <cellStyle name="40% - Cor5 2 28" xfId="8469"/>
    <cellStyle name="40% - Cor5 2 29" xfId="8605"/>
    <cellStyle name="40% - Cor5 2 3" xfId="6689"/>
    <cellStyle name="40% - Cor5 2 30" xfId="8620"/>
    <cellStyle name="40% - Cor5 2 31" xfId="8635"/>
    <cellStyle name="40% - Cor5 2 32" xfId="8650"/>
    <cellStyle name="40% - Cor5 2 33" xfId="8665"/>
    <cellStyle name="40% - Cor5 2 34" xfId="8679"/>
    <cellStyle name="40% - Cor5 2 4" xfId="6811"/>
    <cellStyle name="40% - Cor5 2 5" xfId="6650"/>
    <cellStyle name="40% - Cor5 2 6" xfId="6857"/>
    <cellStyle name="40% - Cor5 2 7" xfId="6605"/>
    <cellStyle name="40% - Cor5 2 8" xfId="6903"/>
    <cellStyle name="40% - Cor5 2 9" xfId="6559"/>
    <cellStyle name="40% - Cor5 3" xfId="11232"/>
    <cellStyle name="40% - Cor5 4" xfId="14484"/>
    <cellStyle name="40% - Cor5 5" xfId="17736"/>
    <cellStyle name="40% - Cor5 6" xfId="20987"/>
    <cellStyle name="40% - Cor5 7" xfId="24211"/>
    <cellStyle name="40% - Cor6 2" xfId="6194"/>
    <cellStyle name="40% - Cor6 2 10" xfId="6950"/>
    <cellStyle name="40% - Cor6 2 11" xfId="6512"/>
    <cellStyle name="40% - Cor6 2 12" xfId="6996"/>
    <cellStyle name="40% - Cor6 2 13" xfId="6467"/>
    <cellStyle name="40% - Cor6 2 14" xfId="7146"/>
    <cellStyle name="40% - Cor6 2 15" xfId="7046"/>
    <cellStyle name="40% - Cor6 2 16" xfId="7192"/>
    <cellStyle name="40% - Cor6 2 17" xfId="7031"/>
    <cellStyle name="40% - Cor6 2 18" xfId="7764"/>
    <cellStyle name="40% - Cor6 2 19" xfId="7321"/>
    <cellStyle name="40% - Cor6 2 2" xfId="6766"/>
    <cellStyle name="40% - Cor6 2 20" xfId="7835"/>
    <cellStyle name="40% - Cor6 2 21" xfId="7585"/>
    <cellStyle name="40% - Cor6 2 22" xfId="7882"/>
    <cellStyle name="40% - Cor6 2 23" xfId="7956"/>
    <cellStyle name="40% - Cor6 2 24" xfId="7399"/>
    <cellStyle name="40% - Cor6 2 25" xfId="8002"/>
    <cellStyle name="40% - Cor6 2 26" xfId="7306"/>
    <cellStyle name="40% - Cor6 2 27" xfId="8051"/>
    <cellStyle name="40% - Cor6 2 28" xfId="8470"/>
    <cellStyle name="40% - Cor6 2 29" xfId="8606"/>
    <cellStyle name="40% - Cor6 2 3" xfId="6688"/>
    <cellStyle name="40% - Cor6 2 30" xfId="8621"/>
    <cellStyle name="40% - Cor6 2 31" xfId="8636"/>
    <cellStyle name="40% - Cor6 2 32" xfId="8651"/>
    <cellStyle name="40% - Cor6 2 33" xfId="8666"/>
    <cellStyle name="40% - Cor6 2 34" xfId="8680"/>
    <cellStyle name="40% - Cor6 2 4" xfId="6812"/>
    <cellStyle name="40% - Cor6 2 5" xfId="6649"/>
    <cellStyle name="40% - Cor6 2 6" xfId="6858"/>
    <cellStyle name="40% - Cor6 2 7" xfId="6604"/>
    <cellStyle name="40% - Cor6 2 8" xfId="6904"/>
    <cellStyle name="40% - Cor6 2 9" xfId="6558"/>
    <cellStyle name="40% - Cor6 3" xfId="11233"/>
    <cellStyle name="40% - Cor6 4" xfId="14485"/>
    <cellStyle name="40% - Cor6 5" xfId="17737"/>
    <cellStyle name="40% - Cor6 6" xfId="20988"/>
    <cellStyle name="40% - Cor6 7" xfId="24212"/>
    <cellStyle name="40% - Ênfase1" xfId="223"/>
    <cellStyle name="40% - Ênfase1 10" xfId="6557"/>
    <cellStyle name="40% - Ênfase1 11" xfId="6951"/>
    <cellStyle name="40% - Ênfase1 12" xfId="6511"/>
    <cellStyle name="40% - Ênfase1 13" xfId="6997"/>
    <cellStyle name="40% - Ênfase1 14" xfId="6466"/>
    <cellStyle name="40% - Ênfase1 15" xfId="7147"/>
    <cellStyle name="40% - Ênfase1 16" xfId="7045"/>
    <cellStyle name="40% - Ênfase1 17" xfId="7193"/>
    <cellStyle name="40% - Ênfase1 18" xfId="7030"/>
    <cellStyle name="40% - Ênfase1 19" xfId="7765"/>
    <cellStyle name="40% - Ênfase1 2" xfId="2458"/>
    <cellStyle name="40% - Ênfase1 2 10" xfId="6952"/>
    <cellStyle name="40% - Ênfase1 2 11" xfId="6510"/>
    <cellStyle name="40% - Ênfase1 2 12" xfId="6998"/>
    <cellStyle name="40% - Ênfase1 2 13" xfId="6465"/>
    <cellStyle name="40% - Ênfase1 2 14" xfId="7148"/>
    <cellStyle name="40% - Ênfase1 2 15" xfId="7044"/>
    <cellStyle name="40% - Ênfase1 2 16" xfId="7194"/>
    <cellStyle name="40% - Ênfase1 2 17" xfId="7029"/>
    <cellStyle name="40% - Ênfase1 2 18" xfId="7766"/>
    <cellStyle name="40% - Ênfase1 2 19" xfId="7319"/>
    <cellStyle name="40% - Ênfase1 2 2" xfId="6768"/>
    <cellStyle name="40% - Ênfase1 2 20" xfId="7653"/>
    <cellStyle name="40% - Ênfase1 2 21" xfId="7837"/>
    <cellStyle name="40% - Ênfase1 2 22" xfId="7587"/>
    <cellStyle name="40% - Ênfase1 2 23" xfId="7884"/>
    <cellStyle name="40% - Ênfase1 2 24" xfId="7958"/>
    <cellStyle name="40% - Ênfase1 2 25" xfId="7397"/>
    <cellStyle name="40% - Ênfase1 2 26" xfId="8004"/>
    <cellStyle name="40% - Ênfase1 2 27" xfId="7304"/>
    <cellStyle name="40% - Ênfase1 2 28" xfId="8053"/>
    <cellStyle name="40% - Ênfase1 2 29" xfId="8357"/>
    <cellStyle name="40% - Ênfase1 2 3" xfId="6686"/>
    <cellStyle name="40% - Ênfase1 2 30" xfId="8241"/>
    <cellStyle name="40% - Ênfase1 2 31" xfId="8534"/>
    <cellStyle name="40% - Ênfase1 2 32" xfId="8490"/>
    <cellStyle name="40% - Ênfase1 2 33" xfId="8571"/>
    <cellStyle name="40% - Ênfase1 2 34" xfId="8573"/>
    <cellStyle name="40% - Ênfase1 2 35" xfId="8417"/>
    <cellStyle name="40% - Ênfase1 2 36" xfId="11235"/>
    <cellStyle name="40% - Ênfase1 2 37" xfId="14487"/>
    <cellStyle name="40% - Ênfase1 2 38" xfId="17739"/>
    <cellStyle name="40% - Ênfase1 2 39" xfId="20990"/>
    <cellStyle name="40% - Ênfase1 2 4" xfId="6814"/>
    <cellStyle name="40% - Ênfase1 2 40" xfId="24214"/>
    <cellStyle name="40% - Ênfase1 2 5" xfId="6647"/>
    <cellStyle name="40% - Ênfase1 2 6" xfId="6860"/>
    <cellStyle name="40% - Ênfase1 2 7" xfId="6602"/>
    <cellStyle name="40% - Ênfase1 2 8" xfId="6906"/>
    <cellStyle name="40% - Ênfase1 2 9" xfId="6556"/>
    <cellStyle name="40% - Ênfase1 20" xfId="7320"/>
    <cellStyle name="40% - Ênfase1 21" xfId="7652"/>
    <cellStyle name="40% - Ênfase1 22" xfId="7836"/>
    <cellStyle name="40% - Ênfase1 23" xfId="7586"/>
    <cellStyle name="40% - Ênfase1 24" xfId="7883"/>
    <cellStyle name="40% - Ênfase1 25" xfId="7957"/>
    <cellStyle name="40% - Ênfase1 26" xfId="7398"/>
    <cellStyle name="40% - Ênfase1 27" xfId="8003"/>
    <cellStyle name="40% - Ênfase1 28" xfId="7305"/>
    <cellStyle name="40% - Ênfase1 29" xfId="8052"/>
    <cellStyle name="40% - Ênfase1 3" xfId="6767"/>
    <cellStyle name="40% - Ênfase1 30" xfId="8152"/>
    <cellStyle name="40% - Ênfase1 31" xfId="8165"/>
    <cellStyle name="40% - Ênfase1 32" xfId="8210"/>
    <cellStyle name="40% - Ênfase1 33" xfId="8302"/>
    <cellStyle name="40% - Ênfase1 34" xfId="8430"/>
    <cellStyle name="40% - Ênfase1 35" xfId="8171"/>
    <cellStyle name="40% - Ênfase1 36" xfId="8652"/>
    <cellStyle name="40% - Ênfase1 37" xfId="11234"/>
    <cellStyle name="40% - Ênfase1 38" xfId="14486"/>
    <cellStyle name="40% - Ênfase1 39" xfId="17738"/>
    <cellStyle name="40% - Ênfase1 4" xfId="6687"/>
    <cellStyle name="40% - Ênfase1 40" xfId="20989"/>
    <cellStyle name="40% - Ênfase1 41" xfId="24213"/>
    <cellStyle name="40% - Ênfase1 5" xfId="6813"/>
    <cellStyle name="40% - Ênfase1 6" xfId="6648"/>
    <cellStyle name="40% - Ênfase1 7" xfId="6859"/>
    <cellStyle name="40% - Ênfase1 8" xfId="6603"/>
    <cellStyle name="40% - Ênfase1 9" xfId="6905"/>
    <cellStyle name="40% - Ênfase1_ARTICULADO" xfId="6195"/>
    <cellStyle name="40% - Ênfase2" xfId="224"/>
    <cellStyle name="40% - Ênfase2 10" xfId="6953"/>
    <cellStyle name="40% - Ênfase2 11" xfId="6509"/>
    <cellStyle name="40% - Ênfase2 12" xfId="6999"/>
    <cellStyle name="40% - Ênfase2 13" xfId="6464"/>
    <cellStyle name="40% - Ênfase2 14" xfId="7149"/>
    <cellStyle name="40% - Ênfase2 15" xfId="7043"/>
    <cellStyle name="40% - Ênfase2 16" xfId="7195"/>
    <cellStyle name="40% - Ênfase2 17" xfId="7028"/>
    <cellStyle name="40% - Ênfase2 18" xfId="7767"/>
    <cellStyle name="40% - Ênfase2 19" xfId="7318"/>
    <cellStyle name="40% - Ênfase2 2" xfId="6769"/>
    <cellStyle name="40% - Ênfase2 20" xfId="7654"/>
    <cellStyle name="40% - Ênfase2 21" xfId="7838"/>
    <cellStyle name="40% - Ênfase2 22" xfId="7588"/>
    <cellStyle name="40% - Ênfase2 23" xfId="7885"/>
    <cellStyle name="40% - Ênfase2 24" xfId="7959"/>
    <cellStyle name="40% - Ênfase2 25" xfId="7396"/>
    <cellStyle name="40% - Ênfase2 26" xfId="8005"/>
    <cellStyle name="40% - Ênfase2 27" xfId="7303"/>
    <cellStyle name="40% - Ênfase2 28" xfId="8054"/>
    <cellStyle name="40% - Ênfase2 29" xfId="8153"/>
    <cellStyle name="40% - Ênfase2 3" xfId="6685"/>
    <cellStyle name="40% - Ênfase2 30" xfId="8164"/>
    <cellStyle name="40% - Ênfase2 31" xfId="8389"/>
    <cellStyle name="40% - Ênfase2 32" xfId="8394"/>
    <cellStyle name="40% - Ênfase2 33" xfId="8181"/>
    <cellStyle name="40% - Ênfase2 34" xfId="8570"/>
    <cellStyle name="40% - Ênfase2 35" xfId="8229"/>
    <cellStyle name="40% - Ênfase2 36" xfId="11236"/>
    <cellStyle name="40% - Ênfase2 37" xfId="14488"/>
    <cellStyle name="40% - Ênfase2 38" xfId="17740"/>
    <cellStyle name="40% - Ênfase2 39" xfId="20991"/>
    <cellStyle name="40% - Ênfase2 4" xfId="6815"/>
    <cellStyle name="40% - Ênfase2 40" xfId="24215"/>
    <cellStyle name="40% - Ênfase2 5" xfId="6646"/>
    <cellStyle name="40% - Ênfase2 6" xfId="6861"/>
    <cellStyle name="40% - Ênfase2 7" xfId="6601"/>
    <cellStyle name="40% - Ênfase2 8" xfId="6907"/>
    <cellStyle name="40% - Ênfase2 9" xfId="6555"/>
    <cellStyle name="40% - Ênfase3" xfId="225"/>
    <cellStyle name="40% - Ênfase3 10" xfId="6554"/>
    <cellStyle name="40% - Ênfase3 11" xfId="6954"/>
    <cellStyle name="40% - Ênfase3 12" xfId="6508"/>
    <cellStyle name="40% - Ênfase3 13" xfId="7000"/>
    <cellStyle name="40% - Ênfase3 14" xfId="6463"/>
    <cellStyle name="40% - Ênfase3 15" xfId="7150"/>
    <cellStyle name="40% - Ênfase3 16" xfId="7042"/>
    <cellStyle name="40% - Ênfase3 17" xfId="7196"/>
    <cellStyle name="40% - Ênfase3 18" xfId="7027"/>
    <cellStyle name="40% - Ênfase3 19" xfId="7768"/>
    <cellStyle name="40% - Ênfase3 2" xfId="2459"/>
    <cellStyle name="40% - Ênfase3 2 10" xfId="6955"/>
    <cellStyle name="40% - Ênfase3 2 11" xfId="6507"/>
    <cellStyle name="40% - Ênfase3 2 12" xfId="7001"/>
    <cellStyle name="40% - Ênfase3 2 13" xfId="6462"/>
    <cellStyle name="40% - Ênfase3 2 14" xfId="7151"/>
    <cellStyle name="40% - Ênfase3 2 15" xfId="7041"/>
    <cellStyle name="40% - Ênfase3 2 16" xfId="7197"/>
    <cellStyle name="40% - Ênfase3 2 17" xfId="7026"/>
    <cellStyle name="40% - Ênfase3 2 18" xfId="7769"/>
    <cellStyle name="40% - Ênfase3 2 19" xfId="7316"/>
    <cellStyle name="40% - Ênfase3 2 2" xfId="6771"/>
    <cellStyle name="40% - Ênfase3 2 20" xfId="7656"/>
    <cellStyle name="40% - Ênfase3 2 21" xfId="7840"/>
    <cellStyle name="40% - Ênfase3 2 22" xfId="7590"/>
    <cellStyle name="40% - Ênfase3 2 23" xfId="7887"/>
    <cellStyle name="40% - Ênfase3 2 24" xfId="7961"/>
    <cellStyle name="40% - Ênfase3 2 25" xfId="7394"/>
    <cellStyle name="40% - Ênfase3 2 26" xfId="8007"/>
    <cellStyle name="40% - Ênfase3 2 27" xfId="7301"/>
    <cellStyle name="40% - Ênfase3 2 28" xfId="8056"/>
    <cellStyle name="40% - Ênfase3 2 29" xfId="8358"/>
    <cellStyle name="40% - Ênfase3 2 3" xfId="6683"/>
    <cellStyle name="40% - Ênfase3 2 30" xfId="8240"/>
    <cellStyle name="40% - Ênfase3 2 31" xfId="8281"/>
    <cellStyle name="40% - Ênfase3 2 32" xfId="8553"/>
    <cellStyle name="40% - Ênfase3 2 33" xfId="8121"/>
    <cellStyle name="40% - Ênfase3 2 34" xfId="8567"/>
    <cellStyle name="40% - Ênfase3 2 35" xfId="8325"/>
    <cellStyle name="40% - Ênfase3 2 36" xfId="11238"/>
    <cellStyle name="40% - Ênfase3 2 37" xfId="14490"/>
    <cellStyle name="40% - Ênfase3 2 38" xfId="17742"/>
    <cellStyle name="40% - Ênfase3 2 39" xfId="20993"/>
    <cellStyle name="40% - Ênfase3 2 4" xfId="6817"/>
    <cellStyle name="40% - Ênfase3 2 40" xfId="24217"/>
    <cellStyle name="40% - Ênfase3 2 5" xfId="6644"/>
    <cellStyle name="40% - Ênfase3 2 6" xfId="6863"/>
    <cellStyle name="40% - Ênfase3 2 7" xfId="6599"/>
    <cellStyle name="40% - Ênfase3 2 8" xfId="6909"/>
    <cellStyle name="40% - Ênfase3 2 9" xfId="6553"/>
    <cellStyle name="40% - Ênfase3 20" xfId="7317"/>
    <cellStyle name="40% - Ênfase3 21" xfId="7655"/>
    <cellStyle name="40% - Ênfase3 22" xfId="7839"/>
    <cellStyle name="40% - Ênfase3 23" xfId="7589"/>
    <cellStyle name="40% - Ênfase3 24" xfId="7886"/>
    <cellStyle name="40% - Ênfase3 25" xfId="7960"/>
    <cellStyle name="40% - Ênfase3 26" xfId="7395"/>
    <cellStyle name="40% - Ênfase3 27" xfId="8006"/>
    <cellStyle name="40% - Ênfase3 28" xfId="7302"/>
    <cellStyle name="40% - Ênfase3 29" xfId="8055"/>
    <cellStyle name="40% - Ênfase3 3" xfId="6770"/>
    <cellStyle name="40% - Ênfase3 30" xfId="8154"/>
    <cellStyle name="40% - Ênfase3 31" xfId="8163"/>
    <cellStyle name="40% - Ênfase3 32" xfId="8442"/>
    <cellStyle name="40% - Ênfase3 33" xfId="8519"/>
    <cellStyle name="40% - Ênfase3 34" xfId="8560"/>
    <cellStyle name="40% - Ênfase3 35" xfId="8510"/>
    <cellStyle name="40% - Ênfase3 36" xfId="8637"/>
    <cellStyle name="40% - Ênfase3 37" xfId="11237"/>
    <cellStyle name="40% - Ênfase3 38" xfId="14489"/>
    <cellStyle name="40% - Ênfase3 39" xfId="17741"/>
    <cellStyle name="40% - Ênfase3 4" xfId="6684"/>
    <cellStyle name="40% - Ênfase3 40" xfId="20992"/>
    <cellStyle name="40% - Ênfase3 41" xfId="24216"/>
    <cellStyle name="40% - Ênfase3 5" xfId="6816"/>
    <cellStyle name="40% - Ênfase3 6" xfId="6645"/>
    <cellStyle name="40% - Ênfase3 7" xfId="6862"/>
    <cellStyle name="40% - Ênfase3 8" xfId="6600"/>
    <cellStyle name="40% - Ênfase3 9" xfId="6908"/>
    <cellStyle name="40% - Ênfase3_ARTICULADO" xfId="6196"/>
    <cellStyle name="40% - Ênfase4" xfId="226"/>
    <cellStyle name="40% - Ênfase4 10" xfId="6552"/>
    <cellStyle name="40% - Ênfase4 11" xfId="6956"/>
    <cellStyle name="40% - Ênfase4 12" xfId="6506"/>
    <cellStyle name="40% - Ênfase4 13" xfId="7002"/>
    <cellStyle name="40% - Ênfase4 14" xfId="6461"/>
    <cellStyle name="40% - Ênfase4 15" xfId="7152"/>
    <cellStyle name="40% - Ênfase4 16" xfId="7040"/>
    <cellStyle name="40% - Ênfase4 17" xfId="7198"/>
    <cellStyle name="40% - Ênfase4 18" xfId="7025"/>
    <cellStyle name="40% - Ênfase4 19" xfId="7770"/>
    <cellStyle name="40% - Ênfase4 2" xfId="2460"/>
    <cellStyle name="40% - Ênfase4 2 10" xfId="6957"/>
    <cellStyle name="40% - Ênfase4 2 11" xfId="6505"/>
    <cellStyle name="40% - Ênfase4 2 12" xfId="7003"/>
    <cellStyle name="40% - Ênfase4 2 13" xfId="6460"/>
    <cellStyle name="40% - Ênfase4 2 14" xfId="7153"/>
    <cellStyle name="40% - Ênfase4 2 15" xfId="7039"/>
    <cellStyle name="40% - Ênfase4 2 16" xfId="7199"/>
    <cellStyle name="40% - Ênfase4 2 17" xfId="7024"/>
    <cellStyle name="40% - Ênfase4 2 18" xfId="7771"/>
    <cellStyle name="40% - Ênfase4 2 19" xfId="7314"/>
    <cellStyle name="40% - Ênfase4 2 2" xfId="6773"/>
    <cellStyle name="40% - Ênfase4 2 20" xfId="7658"/>
    <cellStyle name="40% - Ênfase4 2 21" xfId="7842"/>
    <cellStyle name="40% - Ênfase4 2 22" xfId="7592"/>
    <cellStyle name="40% - Ênfase4 2 23" xfId="7889"/>
    <cellStyle name="40% - Ênfase4 2 24" xfId="7963"/>
    <cellStyle name="40% - Ênfase4 2 25" xfId="7392"/>
    <cellStyle name="40% - Ênfase4 2 26" xfId="8009"/>
    <cellStyle name="40% - Ênfase4 2 27" xfId="7299"/>
    <cellStyle name="40% - Ênfase4 2 28" xfId="8058"/>
    <cellStyle name="40% - Ênfase4 2 29" xfId="8359"/>
    <cellStyle name="40% - Ênfase4 2 3" xfId="6681"/>
    <cellStyle name="40% - Ênfase4 2 30" xfId="8239"/>
    <cellStyle name="40% - Ênfase4 2 31" xfId="8533"/>
    <cellStyle name="40% - Ênfase4 2 32" xfId="8473"/>
    <cellStyle name="40% - Ênfase4 2 33" xfId="8506"/>
    <cellStyle name="40% - Ênfase4 2 34" xfId="8145"/>
    <cellStyle name="40% - Ênfase4 2 35" xfId="8503"/>
    <cellStyle name="40% - Ênfase4 2 36" xfId="11240"/>
    <cellStyle name="40% - Ênfase4 2 37" xfId="14492"/>
    <cellStyle name="40% - Ênfase4 2 38" xfId="17744"/>
    <cellStyle name="40% - Ênfase4 2 39" xfId="20995"/>
    <cellStyle name="40% - Ênfase4 2 4" xfId="6819"/>
    <cellStyle name="40% - Ênfase4 2 40" xfId="24219"/>
    <cellStyle name="40% - Ênfase4 2 5" xfId="6642"/>
    <cellStyle name="40% - Ênfase4 2 6" xfId="6865"/>
    <cellStyle name="40% - Ênfase4 2 7" xfId="6597"/>
    <cellStyle name="40% - Ênfase4 2 8" xfId="6911"/>
    <cellStyle name="40% - Ênfase4 2 9" xfId="6551"/>
    <cellStyle name="40% - Ênfase4 20" xfId="7315"/>
    <cellStyle name="40% - Ênfase4 21" xfId="7657"/>
    <cellStyle name="40% - Ênfase4 22" xfId="7841"/>
    <cellStyle name="40% - Ênfase4 23" xfId="7591"/>
    <cellStyle name="40% - Ênfase4 24" xfId="7888"/>
    <cellStyle name="40% - Ênfase4 25" xfId="7962"/>
    <cellStyle name="40% - Ênfase4 26" xfId="7393"/>
    <cellStyle name="40% - Ênfase4 27" xfId="8008"/>
    <cellStyle name="40% - Ênfase4 28" xfId="7300"/>
    <cellStyle name="40% - Ênfase4 29" xfId="8057"/>
    <cellStyle name="40% - Ênfase4 3" xfId="6772"/>
    <cellStyle name="40% - Ênfase4 30" xfId="8155"/>
    <cellStyle name="40% - Ênfase4 31" xfId="8405"/>
    <cellStyle name="40% - Ênfase4 32" xfId="8390"/>
    <cellStyle name="40% - Ênfase4 33" xfId="8213"/>
    <cellStyle name="40% - Ênfase4 34" xfId="8224"/>
    <cellStyle name="40% - Ênfase4 35" xfId="8159"/>
    <cellStyle name="40% - Ênfase4 36" xfId="8568"/>
    <cellStyle name="40% - Ênfase4 37" xfId="11239"/>
    <cellStyle name="40% - Ênfase4 38" xfId="14491"/>
    <cellStyle name="40% - Ênfase4 39" xfId="17743"/>
    <cellStyle name="40% - Ênfase4 4" xfId="6682"/>
    <cellStyle name="40% - Ênfase4 40" xfId="20994"/>
    <cellStyle name="40% - Ênfase4 41" xfId="24218"/>
    <cellStyle name="40% - Ênfase4 5" xfId="6818"/>
    <cellStyle name="40% - Ênfase4 6" xfId="6643"/>
    <cellStyle name="40% - Ênfase4 7" xfId="6864"/>
    <cellStyle name="40% - Ênfase4 8" xfId="6598"/>
    <cellStyle name="40% - Ênfase4 9" xfId="6910"/>
    <cellStyle name="40% - Ênfase4_ARTICULADO" xfId="6197"/>
    <cellStyle name="40% - Ênfase5" xfId="227"/>
    <cellStyle name="40% - Ênfase5 10" xfId="6550"/>
    <cellStyle name="40% - Ênfase5 11" xfId="6958"/>
    <cellStyle name="40% - Ênfase5 12" xfId="6504"/>
    <cellStyle name="40% - Ênfase5 13" xfId="7004"/>
    <cellStyle name="40% - Ênfase5 14" xfId="6459"/>
    <cellStyle name="40% - Ênfase5 15" xfId="7154"/>
    <cellStyle name="40% - Ênfase5 16" xfId="7038"/>
    <cellStyle name="40% - Ênfase5 17" xfId="7200"/>
    <cellStyle name="40% - Ênfase5 18" xfId="7023"/>
    <cellStyle name="40% - Ênfase5 19" xfId="7772"/>
    <cellStyle name="40% - Ênfase5 2" xfId="2461"/>
    <cellStyle name="40% - Ênfase5 2 10" xfId="6959"/>
    <cellStyle name="40% - Ênfase5 2 11" xfId="6503"/>
    <cellStyle name="40% - Ênfase5 2 12" xfId="7005"/>
    <cellStyle name="40% - Ênfase5 2 13" xfId="6458"/>
    <cellStyle name="40% - Ênfase5 2 14" xfId="7155"/>
    <cellStyle name="40% - Ênfase5 2 15" xfId="7037"/>
    <cellStyle name="40% - Ênfase5 2 16" xfId="7201"/>
    <cellStyle name="40% - Ênfase5 2 17" xfId="7022"/>
    <cellStyle name="40% - Ênfase5 2 18" xfId="7773"/>
    <cellStyle name="40% - Ênfase5 2 19" xfId="7312"/>
    <cellStyle name="40% - Ênfase5 2 2" xfId="6775"/>
    <cellStyle name="40% - Ênfase5 2 20" xfId="7660"/>
    <cellStyle name="40% - Ênfase5 2 21" xfId="7844"/>
    <cellStyle name="40% - Ênfase5 2 22" xfId="7594"/>
    <cellStyle name="40% - Ênfase5 2 23" xfId="7891"/>
    <cellStyle name="40% - Ênfase5 2 24" xfId="7965"/>
    <cellStyle name="40% - Ênfase5 2 25" xfId="7390"/>
    <cellStyle name="40% - Ênfase5 2 26" xfId="8012"/>
    <cellStyle name="40% - Ênfase5 2 27" xfId="7296"/>
    <cellStyle name="40% - Ênfase5 2 28" xfId="8060"/>
    <cellStyle name="40% - Ênfase5 2 29" xfId="8360"/>
    <cellStyle name="40% - Ênfase5 2 3" xfId="6679"/>
    <cellStyle name="40% - Ênfase5 2 30" xfId="8238"/>
    <cellStyle name="40% - Ênfase5 2 31" xfId="8282"/>
    <cellStyle name="40% - Ênfase5 2 32" xfId="8582"/>
    <cellStyle name="40% - Ênfase5 2 33" xfId="8339"/>
    <cellStyle name="40% - Ênfase5 2 34" xfId="8192"/>
    <cellStyle name="40% - Ênfase5 2 35" xfId="8436"/>
    <cellStyle name="40% - Ênfase5 2 36" xfId="11242"/>
    <cellStyle name="40% - Ênfase5 2 37" xfId="14494"/>
    <cellStyle name="40% - Ênfase5 2 38" xfId="17746"/>
    <cellStyle name="40% - Ênfase5 2 39" xfId="20997"/>
    <cellStyle name="40% - Ênfase5 2 4" xfId="6821"/>
    <cellStyle name="40% - Ênfase5 2 40" xfId="24221"/>
    <cellStyle name="40% - Ênfase5 2 5" xfId="6640"/>
    <cellStyle name="40% - Ênfase5 2 6" xfId="6867"/>
    <cellStyle name="40% - Ênfase5 2 7" xfId="6595"/>
    <cellStyle name="40% - Ênfase5 2 8" xfId="6913"/>
    <cellStyle name="40% - Ênfase5 2 9" xfId="6549"/>
    <cellStyle name="40% - Ênfase5 20" xfId="7313"/>
    <cellStyle name="40% - Ênfase5 21" xfId="7659"/>
    <cellStyle name="40% - Ênfase5 22" xfId="7843"/>
    <cellStyle name="40% - Ênfase5 23" xfId="7593"/>
    <cellStyle name="40% - Ênfase5 24" xfId="7890"/>
    <cellStyle name="40% - Ênfase5 25" xfId="7964"/>
    <cellStyle name="40% - Ênfase5 26" xfId="7391"/>
    <cellStyle name="40% - Ênfase5 27" xfId="8011"/>
    <cellStyle name="40% - Ênfase5 28" xfId="7297"/>
    <cellStyle name="40% - Ênfase5 29" xfId="8059"/>
    <cellStyle name="40% - Ênfase5 3" xfId="6774"/>
    <cellStyle name="40% - Ênfase5 30" xfId="8156"/>
    <cellStyle name="40% - Ênfase5 31" xfId="8404"/>
    <cellStyle name="40% - Ênfase5 32" xfId="8212"/>
    <cellStyle name="40% - Ênfase5 33" xfId="8301"/>
    <cellStyle name="40% - Ênfase5 34" xfId="8497"/>
    <cellStyle name="40% - Ênfase5 35" xfId="8493"/>
    <cellStyle name="40% - Ênfase5 36" xfId="8233"/>
    <cellStyle name="40% - Ênfase5 37" xfId="11241"/>
    <cellStyle name="40% - Ênfase5 38" xfId="14493"/>
    <cellStyle name="40% - Ênfase5 39" xfId="17745"/>
    <cellStyle name="40% - Ênfase5 4" xfId="6680"/>
    <cellStyle name="40% - Ênfase5 40" xfId="20996"/>
    <cellStyle name="40% - Ênfase5 41" xfId="24220"/>
    <cellStyle name="40% - Ênfase5 5" xfId="6820"/>
    <cellStyle name="40% - Ênfase5 6" xfId="6641"/>
    <cellStyle name="40% - Ênfase5 7" xfId="6866"/>
    <cellStyle name="40% - Ênfase5 8" xfId="6596"/>
    <cellStyle name="40% - Ênfase5 9" xfId="6912"/>
    <cellStyle name="40% - Ênfase5_ARTICULADO" xfId="6198"/>
    <cellStyle name="40% - Ênfase6" xfId="228"/>
    <cellStyle name="40% - Ênfase6 10" xfId="6548"/>
    <cellStyle name="40% - Ênfase6 11" xfId="6960"/>
    <cellStyle name="40% - Ênfase6 12" xfId="6502"/>
    <cellStyle name="40% - Ênfase6 13" xfId="7006"/>
    <cellStyle name="40% - Ênfase6 14" xfId="6457"/>
    <cellStyle name="40% - Ênfase6 15" xfId="7156"/>
    <cellStyle name="40% - Ênfase6 16" xfId="7036"/>
    <cellStyle name="40% - Ênfase6 17" xfId="7202"/>
    <cellStyle name="40% - Ênfase6 18" xfId="7021"/>
    <cellStyle name="40% - Ênfase6 19" xfId="7774"/>
    <cellStyle name="40% - Ênfase6 2" xfId="2462"/>
    <cellStyle name="40% - Ênfase6 2 10" xfId="6961"/>
    <cellStyle name="40% - Ênfase6 2 11" xfId="6501"/>
    <cellStyle name="40% - Ênfase6 2 12" xfId="7007"/>
    <cellStyle name="40% - Ênfase6 2 13" xfId="6456"/>
    <cellStyle name="40% - Ênfase6 2 14" xfId="7157"/>
    <cellStyle name="40% - Ênfase6 2 15" xfId="7035"/>
    <cellStyle name="40% - Ênfase6 2 16" xfId="7203"/>
    <cellStyle name="40% - Ênfase6 2 17" xfId="7020"/>
    <cellStyle name="40% - Ênfase6 2 18" xfId="7775"/>
    <cellStyle name="40% - Ênfase6 2 19" xfId="7310"/>
    <cellStyle name="40% - Ênfase6 2 2" xfId="6777"/>
    <cellStyle name="40% - Ênfase6 2 20" xfId="7662"/>
    <cellStyle name="40% - Ênfase6 2 21" xfId="7846"/>
    <cellStyle name="40% - Ênfase6 2 22" xfId="7596"/>
    <cellStyle name="40% - Ênfase6 2 23" xfId="7893"/>
    <cellStyle name="40% - Ênfase6 2 24" xfId="7967"/>
    <cellStyle name="40% - Ênfase6 2 25" xfId="7388"/>
    <cellStyle name="40% - Ênfase6 2 26" xfId="8014"/>
    <cellStyle name="40% - Ênfase6 2 27" xfId="7294"/>
    <cellStyle name="40% - Ênfase6 2 28" xfId="8062"/>
    <cellStyle name="40% - Ênfase6 2 29" xfId="8361"/>
    <cellStyle name="40% - Ênfase6 2 3" xfId="6677"/>
    <cellStyle name="40% - Ênfase6 2 30" xfId="8237"/>
    <cellStyle name="40% - Ênfase6 2 31" xfId="8593"/>
    <cellStyle name="40% - Ênfase6 2 32" xfId="8491"/>
    <cellStyle name="40% - Ênfase6 2 33" xfId="8232"/>
    <cellStyle name="40% - Ênfase6 2 34" xfId="8509"/>
    <cellStyle name="40% - Ênfase6 2 35" xfId="8547"/>
    <cellStyle name="40% - Ênfase6 2 36" xfId="11244"/>
    <cellStyle name="40% - Ênfase6 2 37" xfId="14496"/>
    <cellStyle name="40% - Ênfase6 2 38" xfId="17748"/>
    <cellStyle name="40% - Ênfase6 2 39" xfId="20999"/>
    <cellStyle name="40% - Ênfase6 2 4" xfId="6823"/>
    <cellStyle name="40% - Ênfase6 2 40" xfId="24223"/>
    <cellStyle name="40% - Ênfase6 2 5" xfId="6638"/>
    <cellStyle name="40% - Ênfase6 2 6" xfId="6869"/>
    <cellStyle name="40% - Ênfase6 2 7" xfId="6593"/>
    <cellStyle name="40% - Ênfase6 2 8" xfId="6915"/>
    <cellStyle name="40% - Ênfase6 2 9" xfId="6547"/>
    <cellStyle name="40% - Ênfase6 20" xfId="7311"/>
    <cellStyle name="40% - Ênfase6 21" xfId="7661"/>
    <cellStyle name="40% - Ênfase6 22" xfId="7845"/>
    <cellStyle name="40% - Ênfase6 23" xfId="7595"/>
    <cellStyle name="40% - Ênfase6 24" xfId="7892"/>
    <cellStyle name="40% - Ênfase6 25" xfId="7966"/>
    <cellStyle name="40% - Ênfase6 26" xfId="7389"/>
    <cellStyle name="40% - Ênfase6 27" xfId="8013"/>
    <cellStyle name="40% - Ênfase6 28" xfId="7295"/>
    <cellStyle name="40% - Ênfase6 29" xfId="8061"/>
    <cellStyle name="40% - Ênfase6 3" xfId="6776"/>
    <cellStyle name="40% - Ênfase6 30" xfId="8157"/>
    <cellStyle name="40% - Ênfase6 31" xfId="8403"/>
    <cellStyle name="40% - Ênfase6 32" xfId="8391"/>
    <cellStyle name="40% - Ênfase6 33" xfId="8393"/>
    <cellStyle name="40% - Ênfase6 34" xfId="8592"/>
    <cellStyle name="40% - Ênfase6 35" xfId="8188"/>
    <cellStyle name="40% - Ênfase6 36" xfId="8335"/>
    <cellStyle name="40% - Ênfase6 37" xfId="11243"/>
    <cellStyle name="40% - Ênfase6 38" xfId="14495"/>
    <cellStyle name="40% - Ênfase6 39" xfId="17747"/>
    <cellStyle name="40% - Ênfase6 4" xfId="6678"/>
    <cellStyle name="40% - Ênfase6 40" xfId="20998"/>
    <cellStyle name="40% - Ênfase6 41" xfId="24222"/>
    <cellStyle name="40% - Ênfase6 5" xfId="6822"/>
    <cellStyle name="40% - Ênfase6 6" xfId="6639"/>
    <cellStyle name="40% - Ênfase6 7" xfId="6868"/>
    <cellStyle name="40% - Ênfase6 8" xfId="6594"/>
    <cellStyle name="40% - Ênfase6 9" xfId="6914"/>
    <cellStyle name="40% - Ênfase6_ARTICULADO" xfId="6199"/>
    <cellStyle name="60% - Accent1" xfId="2463"/>
    <cellStyle name="60% - Accent2" xfId="2464"/>
    <cellStyle name="60% - Accent3" xfId="2465"/>
    <cellStyle name="60% - Accent4" xfId="2466"/>
    <cellStyle name="60% - Accent5" xfId="2467"/>
    <cellStyle name="60% - Accent6" xfId="2468"/>
    <cellStyle name="60% - Cor1 2" xfId="6200"/>
    <cellStyle name="60% - Cor1 3" xfId="11251"/>
    <cellStyle name="60% - Cor1 4" xfId="14503"/>
    <cellStyle name="60% - Cor1 5" xfId="17755"/>
    <cellStyle name="60% - Cor1 6" xfId="21006"/>
    <cellStyle name="60% - Cor1 7" xfId="24224"/>
    <cellStyle name="60% - Cor2 2" xfId="6201"/>
    <cellStyle name="60% - Cor2 3" xfId="11252"/>
    <cellStyle name="60% - Cor2 4" xfId="14504"/>
    <cellStyle name="60% - Cor2 5" xfId="17756"/>
    <cellStyle name="60% - Cor2 6" xfId="21007"/>
    <cellStyle name="60% - Cor2 7" xfId="24225"/>
    <cellStyle name="60% - Cor3 2" xfId="6202"/>
    <cellStyle name="60% - Cor3 3" xfId="11253"/>
    <cellStyle name="60% - Cor3 4" xfId="14505"/>
    <cellStyle name="60% - Cor3 5" xfId="17757"/>
    <cellStyle name="60% - Cor3 6" xfId="21008"/>
    <cellStyle name="60% - Cor3 7" xfId="24226"/>
    <cellStyle name="60% - Cor4 2" xfId="6203"/>
    <cellStyle name="60% - Cor4 3" xfId="11254"/>
    <cellStyle name="60% - Cor4 4" xfId="14506"/>
    <cellStyle name="60% - Cor4 5" xfId="17758"/>
    <cellStyle name="60% - Cor4 6" xfId="21009"/>
    <cellStyle name="60% - Cor4 7" xfId="24227"/>
    <cellStyle name="60% - Cor5 2" xfId="6204"/>
    <cellStyle name="60% - Cor5 3" xfId="11255"/>
    <cellStyle name="60% - Cor5 4" xfId="14507"/>
    <cellStyle name="60% - Cor5 5" xfId="17759"/>
    <cellStyle name="60% - Cor5 6" xfId="21010"/>
    <cellStyle name="60% - Cor5 7" xfId="24228"/>
    <cellStyle name="60% - Cor6 2" xfId="6205"/>
    <cellStyle name="60% - Cor6 3" xfId="11256"/>
    <cellStyle name="60% - Cor6 4" xfId="14508"/>
    <cellStyle name="60% - Cor6 5" xfId="17760"/>
    <cellStyle name="60% - Cor6 6" xfId="21011"/>
    <cellStyle name="60% - Cor6 7" xfId="24229"/>
    <cellStyle name="60% - Ênfase1" xfId="229"/>
    <cellStyle name="60% - Ênfase1 2" xfId="2469"/>
    <cellStyle name="60% - Ênfase2" xfId="230"/>
    <cellStyle name="60% - Ênfase2 2" xfId="2470"/>
    <cellStyle name="60% - Ênfase3" xfId="231"/>
    <cellStyle name="60% - Ênfase3 2" xfId="2471"/>
    <cellStyle name="60% - Ênfase4" xfId="232"/>
    <cellStyle name="60% - Ênfase4 2" xfId="2472"/>
    <cellStyle name="60% - Ênfase5" xfId="233"/>
    <cellStyle name="60% - Ênfase5 2" xfId="2473"/>
    <cellStyle name="60% - Ênfase6" xfId="234"/>
    <cellStyle name="60% - Ênfase6 2" xfId="2474"/>
    <cellStyle name="Accent1" xfId="2475"/>
    <cellStyle name="Accent2" xfId="2476"/>
    <cellStyle name="Accent3" xfId="2477"/>
    <cellStyle name="Accent4" xfId="2478"/>
    <cellStyle name="Accent5" xfId="2479"/>
    <cellStyle name="Accent6" xfId="2480"/>
    <cellStyle name="artigo" xfId="2481"/>
    <cellStyle name="Bad" xfId="2482"/>
    <cellStyle name="Bom" xfId="235"/>
    <cellStyle name="Bom 2" xfId="2483"/>
    <cellStyle name="Cabeçalho 1 2" xfId="6206"/>
    <cellStyle name="Cabeçalho 1 3" xfId="11279"/>
    <cellStyle name="Cabeçalho 1 4" xfId="14531"/>
    <cellStyle name="Cabeçalho 1 5" xfId="17783"/>
    <cellStyle name="Cabeçalho 1 6" xfId="21033"/>
    <cellStyle name="Cabeçalho 1 7" xfId="24230"/>
    <cellStyle name="Cabeçalho 2 2" xfId="6207"/>
    <cellStyle name="Cabeçalho 2 3" xfId="11280"/>
    <cellStyle name="Cabeçalho 2 4" xfId="14532"/>
    <cellStyle name="Cabeçalho 2 5" xfId="17784"/>
    <cellStyle name="Cabeçalho 2 6" xfId="21034"/>
    <cellStyle name="Cabeçalho 2 7" xfId="24231"/>
    <cellStyle name="Cabeçalho 3 2" xfId="6208"/>
    <cellStyle name="Cabeçalho 3 3" xfId="11281"/>
    <cellStyle name="Cabeçalho 3 4" xfId="14533"/>
    <cellStyle name="Cabeçalho 3 5" xfId="17785"/>
    <cellStyle name="Cabeçalho 3 6" xfId="21035"/>
    <cellStyle name="Cabeçalho 3 7" xfId="24232"/>
    <cellStyle name="Cabeçalho 4 2" xfId="6209"/>
    <cellStyle name="Cabeçalho 4 3" xfId="11282"/>
    <cellStyle name="Cabeçalho 4 4" xfId="14534"/>
    <cellStyle name="Cabeçalho 4 5" xfId="17786"/>
    <cellStyle name="Cabeçalho 4 6" xfId="21036"/>
    <cellStyle name="Cabeçalho 4 7" xfId="24233"/>
    <cellStyle name="Calculation" xfId="2484"/>
    <cellStyle name="Cálculo 2" xfId="6210"/>
    <cellStyle name="Cálculo 3" xfId="11284"/>
    <cellStyle name="Cálculo 4" xfId="14536"/>
    <cellStyle name="Cálculo 5" xfId="17788"/>
    <cellStyle name="Cálculo 6" xfId="21038"/>
    <cellStyle name="Cálculo 7" xfId="24234"/>
    <cellStyle name="Célula de Verificação" xfId="236"/>
    <cellStyle name="Célula Ligada 2" xfId="6211"/>
    <cellStyle name="Célula Ligada 3" xfId="11286"/>
    <cellStyle name="Célula Ligada 4" xfId="14538"/>
    <cellStyle name="Célula Ligada 5" xfId="17790"/>
    <cellStyle name="Célula Ligada 6" xfId="21040"/>
    <cellStyle name="Célula Ligada 7" xfId="24235"/>
    <cellStyle name="Célula Vinculada" xfId="237"/>
    <cellStyle name="Célula Vinculada 2" xfId="2485"/>
    <cellStyle name="Célula Vinculada_ARTICULADO" xfId="6212"/>
    <cellStyle name="Check Cell" xfId="2486"/>
    <cellStyle name="Cor1 2" xfId="6213"/>
    <cellStyle name="Cor1 3" xfId="11291"/>
    <cellStyle name="Cor1 4" xfId="14543"/>
    <cellStyle name="Cor1 5" xfId="17795"/>
    <cellStyle name="Cor1 6" xfId="21045"/>
    <cellStyle name="Cor1 7" xfId="24236"/>
    <cellStyle name="Cor2 2" xfId="6214"/>
    <cellStyle name="Cor2 3" xfId="11292"/>
    <cellStyle name="Cor2 4" xfId="14544"/>
    <cellStyle name="Cor2 5" xfId="17796"/>
    <cellStyle name="Cor2 6" xfId="21046"/>
    <cellStyle name="Cor2 7" xfId="24237"/>
    <cellStyle name="Cor3 2" xfId="6215"/>
    <cellStyle name="Cor3 3" xfId="11293"/>
    <cellStyle name="Cor3 4" xfId="14545"/>
    <cellStyle name="Cor3 5" xfId="17797"/>
    <cellStyle name="Cor3 6" xfId="21047"/>
    <cellStyle name="Cor3 7" xfId="24238"/>
    <cellStyle name="Cor4 2" xfId="6216"/>
    <cellStyle name="Cor4 3" xfId="11294"/>
    <cellStyle name="Cor4 4" xfId="14546"/>
    <cellStyle name="Cor4 5" xfId="17798"/>
    <cellStyle name="Cor4 6" xfId="21048"/>
    <cellStyle name="Cor4 7" xfId="24239"/>
    <cellStyle name="Cor5 2" xfId="6217"/>
    <cellStyle name="Cor5 3" xfId="11295"/>
    <cellStyle name="Cor5 4" xfId="14547"/>
    <cellStyle name="Cor5 5" xfId="17799"/>
    <cellStyle name="Cor5 6" xfId="21049"/>
    <cellStyle name="Cor5 7" xfId="24240"/>
    <cellStyle name="Cor6 2" xfId="6218"/>
    <cellStyle name="Cor6 3" xfId="11296"/>
    <cellStyle name="Cor6 4" xfId="14548"/>
    <cellStyle name="Cor6 5" xfId="17800"/>
    <cellStyle name="Cor6 6" xfId="21050"/>
    <cellStyle name="Cor6 7" xfId="24241"/>
    <cellStyle name="Correcto 2" xfId="6219"/>
    <cellStyle name="Correcto 3" xfId="11297"/>
    <cellStyle name="Correcto 4" xfId="14549"/>
    <cellStyle name="Correcto 5" xfId="17801"/>
    <cellStyle name="Correcto 6" xfId="21051"/>
    <cellStyle name="Correcto 7" xfId="24242"/>
    <cellStyle name="Descrição" xfId="2487"/>
    <cellStyle name="Ênfase1" xfId="238"/>
    <cellStyle name="Ênfase1 2" xfId="2488"/>
    <cellStyle name="Ênfase2" xfId="239"/>
    <cellStyle name="Ênfase2 2" xfId="2489"/>
    <cellStyle name="Ênfase3" xfId="240"/>
    <cellStyle name="Ênfase3 2" xfId="2490"/>
    <cellStyle name="Ênfase4" xfId="241"/>
    <cellStyle name="Ênfase4 2" xfId="2491"/>
    <cellStyle name="Ênfase5" xfId="242"/>
    <cellStyle name="Ênfase6" xfId="243"/>
    <cellStyle name="Ênfase6 2" xfId="2492"/>
    <cellStyle name="Entrada 2" xfId="6220"/>
    <cellStyle name="Entrada 3" xfId="11310"/>
    <cellStyle name="Entrada 4" xfId="14562"/>
    <cellStyle name="Entrada 5" xfId="17814"/>
    <cellStyle name="Entrada 6" xfId="21063"/>
    <cellStyle name="Entrada 7" xfId="24243"/>
    <cellStyle name="Estilo 1" xfId="5"/>
    <cellStyle name="Estilo 1 10" xfId="12"/>
    <cellStyle name="Estilo 1 11" xfId="244"/>
    <cellStyle name="Estilo 1 12" xfId="6236"/>
    <cellStyle name="Estilo 1 13" xfId="6244"/>
    <cellStyle name="Estilo 1 14" xfId="6402"/>
    <cellStyle name="Estilo 1 15" xfId="6442"/>
    <cellStyle name="Estilo 1 16" xfId="6443"/>
    <cellStyle name="Estilo 1 17" xfId="8420"/>
    <cellStyle name="Estilo 1 18" xfId="8432"/>
    <cellStyle name="Estilo 1 19" xfId="6414"/>
    <cellStyle name="Estilo 1 2" xfId="7"/>
    <cellStyle name="Estilo 1 2 2" xfId="5355"/>
    <cellStyle name="Estilo 1 2 3" xfId="11311"/>
    <cellStyle name="Estilo 1 2 4" xfId="14563"/>
    <cellStyle name="Estilo 1 2 5" xfId="17815"/>
    <cellStyle name="Estilo 1 2 6" xfId="21064"/>
    <cellStyle name="Estilo 1 2 7" xfId="24244"/>
    <cellStyle name="Estilo 1 2_16-09_PE_V2_ARQ_M-O_28-01-11" xfId="6403"/>
    <cellStyle name="Estilo 1 20" xfId="6413"/>
    <cellStyle name="Estilo 1 21" xfId="8427"/>
    <cellStyle name="Estilo 1 22" xfId="24963"/>
    <cellStyle name="Estilo 1 23" xfId="24980"/>
    <cellStyle name="Estilo 1 24" xfId="24979"/>
    <cellStyle name="Estilo 1 25" xfId="24969"/>
    <cellStyle name="Estilo 1 26" xfId="24971"/>
    <cellStyle name="Estilo 1 27" xfId="24972"/>
    <cellStyle name="Estilo 1 28" xfId="24967"/>
    <cellStyle name="Estilo 1 29" xfId="24978"/>
    <cellStyle name="Estilo 1 3" xfId="8"/>
    <cellStyle name="Estilo 1 3 2" xfId="5356"/>
    <cellStyle name="Estilo 1 3 3" xfId="11312"/>
    <cellStyle name="Estilo 1 3 4" xfId="14564"/>
    <cellStyle name="Estilo 1 3 5" xfId="17816"/>
    <cellStyle name="Estilo 1 3 6" xfId="21065"/>
    <cellStyle name="Estilo 1 3 7" xfId="24245"/>
    <cellStyle name="Estilo 1 30" xfId="24966"/>
    <cellStyle name="Estilo 1 31" xfId="24975"/>
    <cellStyle name="Estilo 1 32" xfId="24970"/>
    <cellStyle name="Estilo 1 33" xfId="24974"/>
    <cellStyle name="Estilo 1 34" xfId="24977"/>
    <cellStyle name="Estilo 1 35" xfId="24965"/>
    <cellStyle name="Estilo 1 36" xfId="24976"/>
    <cellStyle name="Estilo 1 37" xfId="24964"/>
    <cellStyle name="Estilo 1 38" xfId="24973"/>
    <cellStyle name="Estilo 1 39" xfId="24968"/>
    <cellStyle name="Estilo 1 4" xfId="9"/>
    <cellStyle name="Estilo 1 40" xfId="24981"/>
    <cellStyle name="Estilo 1 41" xfId="24990"/>
    <cellStyle name="Estilo 1 42" xfId="25008"/>
    <cellStyle name="Estilo 1 43" xfId="25014"/>
    <cellStyle name="Estilo 1 44" xfId="25024"/>
    <cellStyle name="Estilo 1 45" xfId="25025"/>
    <cellStyle name="Estilo 1 46" xfId="25020"/>
    <cellStyle name="Estilo 1 47" xfId="25018"/>
    <cellStyle name="Estilo 1 48" xfId="25017"/>
    <cellStyle name="Estilo 1 49" xfId="25186"/>
    <cellStyle name="Estilo 1 5" xfId="10"/>
    <cellStyle name="Estilo 1 50" xfId="25325"/>
    <cellStyle name="Estilo 1 51" xfId="25366"/>
    <cellStyle name="Estilo 1 52" xfId="25395"/>
    <cellStyle name="Estilo 1 53" xfId="25357"/>
    <cellStyle name="Estilo 1 54" xfId="25336"/>
    <cellStyle name="Estilo 1 55" xfId="25397"/>
    <cellStyle name="Estilo 1 56" xfId="25216"/>
    <cellStyle name="Estilo 1 57" xfId="25416"/>
    <cellStyle name="Estilo 1 58" xfId="25300"/>
    <cellStyle name="Estilo 1 59" xfId="25404"/>
    <cellStyle name="Estilo 1 6" xfId="13"/>
    <cellStyle name="Estilo 1 60" xfId="25251"/>
    <cellStyle name="Estilo 1 61" xfId="25347"/>
    <cellStyle name="Estilo 1 62" xfId="25260"/>
    <cellStyle name="Estilo 1 63" xfId="25441"/>
    <cellStyle name="Estilo 1 64" xfId="25442"/>
    <cellStyle name="Estilo 1 65" xfId="25476"/>
    <cellStyle name="Estilo 1 66" xfId="25469"/>
    <cellStyle name="Estilo 1 67" xfId="25506"/>
    <cellStyle name="Estilo 1 68" xfId="25464"/>
    <cellStyle name="Estilo 1 69" xfId="25511"/>
    <cellStyle name="Estilo 1 7" xfId="11"/>
    <cellStyle name="Estilo 1 70" xfId="25495"/>
    <cellStyle name="Estilo 1 71" xfId="25459"/>
    <cellStyle name="Estilo 1 72" xfId="25458"/>
    <cellStyle name="Estilo 1 73" xfId="25531"/>
    <cellStyle name="Estilo 1 74" xfId="25628"/>
    <cellStyle name="Estilo 1 75" xfId="25738"/>
    <cellStyle name="Estilo 1 76" xfId="25549"/>
    <cellStyle name="Estilo 1 77" xfId="25682"/>
    <cellStyle name="Estilo 1 78" xfId="6"/>
    <cellStyle name="Estilo 1 8" xfId="14"/>
    <cellStyle name="Estilo 1 9" xfId="15"/>
    <cellStyle name="Estilo 1_16-09_PE_V2_ARQ_M-O_28-01-11" xfId="6404"/>
    <cellStyle name="Euro" xfId="1"/>
    <cellStyle name="Euro 10" xfId="246"/>
    <cellStyle name="Euro 10 10" xfId="2493"/>
    <cellStyle name="Euro 10 10 2" xfId="5357"/>
    <cellStyle name="Euro 10 10 3" xfId="11315"/>
    <cellStyle name="Euro 10 10 4" xfId="14568"/>
    <cellStyle name="Euro 10 10 5" xfId="17820"/>
    <cellStyle name="Euro 10 10 6" xfId="21069"/>
    <cellStyle name="Euro 10 10 7" xfId="24247"/>
    <cellStyle name="Euro 10 11" xfId="2494"/>
    <cellStyle name="Euro 10 11 2" xfId="5358"/>
    <cellStyle name="Euro 10 11 3" xfId="11316"/>
    <cellStyle name="Euro 10 11 4" xfId="14569"/>
    <cellStyle name="Euro 10 11 5" xfId="17821"/>
    <cellStyle name="Euro 10 11 6" xfId="21070"/>
    <cellStyle name="Euro 10 11 7" xfId="24248"/>
    <cellStyle name="Euro 10 12" xfId="2495"/>
    <cellStyle name="Euro 10 12 2" xfId="5359"/>
    <cellStyle name="Euro 10 12 3" xfId="11317"/>
    <cellStyle name="Euro 10 12 4" xfId="14570"/>
    <cellStyle name="Euro 10 12 5" xfId="17822"/>
    <cellStyle name="Euro 10 12 6" xfId="21071"/>
    <cellStyle name="Euro 10 12 7" xfId="24249"/>
    <cellStyle name="Euro 10 13" xfId="2496"/>
    <cellStyle name="Euro 10 13 2" xfId="5360"/>
    <cellStyle name="Euro 10 13 3" xfId="11318"/>
    <cellStyle name="Euro 10 13 4" xfId="14571"/>
    <cellStyle name="Euro 10 13 5" xfId="17823"/>
    <cellStyle name="Euro 10 13 6" xfId="21072"/>
    <cellStyle name="Euro 10 13 7" xfId="24250"/>
    <cellStyle name="Euro 10 14" xfId="2497"/>
    <cellStyle name="Euro 10 14 2" xfId="5361"/>
    <cellStyle name="Euro 10 14 3" xfId="11319"/>
    <cellStyle name="Euro 10 14 4" xfId="14572"/>
    <cellStyle name="Euro 10 14 5" xfId="17824"/>
    <cellStyle name="Euro 10 14 6" xfId="21073"/>
    <cellStyle name="Euro 10 14 7" xfId="24251"/>
    <cellStyle name="Euro 10 15" xfId="2498"/>
    <cellStyle name="Euro 10 15 2" xfId="5362"/>
    <cellStyle name="Euro 10 15 3" xfId="11320"/>
    <cellStyle name="Euro 10 15 4" xfId="14573"/>
    <cellStyle name="Euro 10 15 5" xfId="17825"/>
    <cellStyle name="Euro 10 15 6" xfId="21074"/>
    <cellStyle name="Euro 10 15 7" xfId="24252"/>
    <cellStyle name="Euro 10 16" xfId="2499"/>
    <cellStyle name="Euro 10 16 2" xfId="5363"/>
    <cellStyle name="Euro 10 16 3" xfId="11321"/>
    <cellStyle name="Euro 10 16 4" xfId="14574"/>
    <cellStyle name="Euro 10 16 5" xfId="17826"/>
    <cellStyle name="Euro 10 16 6" xfId="21075"/>
    <cellStyle name="Euro 10 16 7" xfId="24253"/>
    <cellStyle name="Euro 10 17" xfId="2500"/>
    <cellStyle name="Euro 10 17 2" xfId="5364"/>
    <cellStyle name="Euro 10 17 3" xfId="11322"/>
    <cellStyle name="Euro 10 17 4" xfId="14575"/>
    <cellStyle name="Euro 10 17 5" xfId="17827"/>
    <cellStyle name="Euro 10 17 6" xfId="21076"/>
    <cellStyle name="Euro 10 17 7" xfId="24254"/>
    <cellStyle name="Euro 10 18" xfId="2501"/>
    <cellStyle name="Euro 10 18 2" xfId="5365"/>
    <cellStyle name="Euro 10 18 3" xfId="11323"/>
    <cellStyle name="Euro 10 18 4" xfId="14576"/>
    <cellStyle name="Euro 10 18 5" xfId="17828"/>
    <cellStyle name="Euro 10 18 6" xfId="21077"/>
    <cellStyle name="Euro 10 18 7" xfId="24255"/>
    <cellStyle name="Euro 10 19" xfId="2502"/>
    <cellStyle name="Euro 10 19 2" xfId="5366"/>
    <cellStyle name="Euro 10 19 3" xfId="11324"/>
    <cellStyle name="Euro 10 19 4" xfId="14577"/>
    <cellStyle name="Euro 10 19 5" xfId="17829"/>
    <cellStyle name="Euro 10 19 6" xfId="21078"/>
    <cellStyle name="Euro 10 19 7" xfId="24256"/>
    <cellStyle name="Euro 10 2" xfId="2503"/>
    <cellStyle name="Euro 10 2 2" xfId="5367"/>
    <cellStyle name="Euro 10 2 3" xfId="11325"/>
    <cellStyle name="Euro 10 2 4" xfId="14578"/>
    <cellStyle name="Euro 10 2 5" xfId="17830"/>
    <cellStyle name="Euro 10 2 6" xfId="21079"/>
    <cellStyle name="Euro 10 2 7" xfId="24257"/>
    <cellStyle name="Euro 10 20" xfId="2504"/>
    <cellStyle name="Euro 10 20 2" xfId="5368"/>
    <cellStyle name="Euro 10 20 3" xfId="11326"/>
    <cellStyle name="Euro 10 20 4" xfId="14579"/>
    <cellStyle name="Euro 10 20 5" xfId="17831"/>
    <cellStyle name="Euro 10 20 6" xfId="21080"/>
    <cellStyle name="Euro 10 20 7" xfId="24258"/>
    <cellStyle name="Euro 10 21" xfId="2505"/>
    <cellStyle name="Euro 10 21 2" xfId="5369"/>
    <cellStyle name="Euro 10 21 3" xfId="11327"/>
    <cellStyle name="Euro 10 21 4" xfId="14580"/>
    <cellStyle name="Euro 10 21 5" xfId="17832"/>
    <cellStyle name="Euro 10 21 6" xfId="21081"/>
    <cellStyle name="Euro 10 21 7" xfId="24259"/>
    <cellStyle name="Euro 10 22" xfId="2506"/>
    <cellStyle name="Euro 10 22 2" xfId="5370"/>
    <cellStyle name="Euro 10 22 3" xfId="11328"/>
    <cellStyle name="Euro 10 22 4" xfId="14581"/>
    <cellStyle name="Euro 10 22 5" xfId="17833"/>
    <cellStyle name="Euro 10 22 6" xfId="21082"/>
    <cellStyle name="Euro 10 22 7" xfId="24260"/>
    <cellStyle name="Euro 10 23" xfId="2507"/>
    <cellStyle name="Euro 10 23 2" xfId="5371"/>
    <cellStyle name="Euro 10 23 3" xfId="11329"/>
    <cellStyle name="Euro 10 23 4" xfId="14582"/>
    <cellStyle name="Euro 10 23 5" xfId="17834"/>
    <cellStyle name="Euro 10 23 6" xfId="21083"/>
    <cellStyle name="Euro 10 23 7" xfId="24261"/>
    <cellStyle name="Euro 10 24" xfId="2508"/>
    <cellStyle name="Euro 10 24 2" xfId="5372"/>
    <cellStyle name="Euro 10 24 3" xfId="11330"/>
    <cellStyle name="Euro 10 24 4" xfId="14583"/>
    <cellStyle name="Euro 10 24 5" xfId="17835"/>
    <cellStyle name="Euro 10 24 6" xfId="21084"/>
    <cellStyle name="Euro 10 24 7" xfId="24262"/>
    <cellStyle name="Euro 10 25" xfId="3169"/>
    <cellStyle name="Euro 10 26" xfId="11314"/>
    <cellStyle name="Euro 10 27" xfId="14567"/>
    <cellStyle name="Euro 10 28" xfId="17819"/>
    <cellStyle name="Euro 10 29" xfId="21068"/>
    <cellStyle name="Euro 10 3" xfId="2509"/>
    <cellStyle name="Euro 10 3 2" xfId="5373"/>
    <cellStyle name="Euro 10 3 3" xfId="11331"/>
    <cellStyle name="Euro 10 3 4" xfId="14584"/>
    <cellStyle name="Euro 10 3 5" xfId="17836"/>
    <cellStyle name="Euro 10 3 6" xfId="21085"/>
    <cellStyle name="Euro 10 3 7" xfId="24263"/>
    <cellStyle name="Euro 10 30" xfId="24246"/>
    <cellStyle name="Euro 10 4" xfId="2510"/>
    <cellStyle name="Euro 10 4 2" xfId="5374"/>
    <cellStyle name="Euro 10 4 3" xfId="11332"/>
    <cellStyle name="Euro 10 4 4" xfId="14585"/>
    <cellStyle name="Euro 10 4 5" xfId="17837"/>
    <cellStyle name="Euro 10 4 6" xfId="21086"/>
    <cellStyle name="Euro 10 4 7" xfId="24264"/>
    <cellStyle name="Euro 10 5" xfId="2511"/>
    <cellStyle name="Euro 10 5 2" xfId="5375"/>
    <cellStyle name="Euro 10 5 3" xfId="11333"/>
    <cellStyle name="Euro 10 5 4" xfId="14586"/>
    <cellStyle name="Euro 10 5 5" xfId="17838"/>
    <cellStyle name="Euro 10 5 6" xfId="21087"/>
    <cellStyle name="Euro 10 5 7" xfId="24265"/>
    <cellStyle name="Euro 10 6" xfId="2512"/>
    <cellStyle name="Euro 10 6 2" xfId="5376"/>
    <cellStyle name="Euro 10 6 3" xfId="11334"/>
    <cellStyle name="Euro 10 6 4" xfId="14587"/>
    <cellStyle name="Euro 10 6 5" xfId="17839"/>
    <cellStyle name="Euro 10 6 6" xfId="21088"/>
    <cellStyle name="Euro 10 6 7" xfId="24266"/>
    <cellStyle name="Euro 10 7" xfId="2513"/>
    <cellStyle name="Euro 10 7 2" xfId="5377"/>
    <cellStyle name="Euro 10 7 3" xfId="11335"/>
    <cellStyle name="Euro 10 7 4" xfId="14588"/>
    <cellStyle name="Euro 10 7 5" xfId="17840"/>
    <cellStyle name="Euro 10 7 6" xfId="21089"/>
    <cellStyle name="Euro 10 7 7" xfId="24267"/>
    <cellStyle name="Euro 10 8" xfId="2514"/>
    <cellStyle name="Euro 10 8 2" xfId="5378"/>
    <cellStyle name="Euro 10 8 3" xfId="11336"/>
    <cellStyle name="Euro 10 8 4" xfId="14589"/>
    <cellStyle name="Euro 10 8 5" xfId="17841"/>
    <cellStyle name="Euro 10 8 6" xfId="21090"/>
    <cellStyle name="Euro 10 8 7" xfId="24268"/>
    <cellStyle name="Euro 10 9" xfId="2515"/>
    <cellStyle name="Euro 10 9 2" xfId="5379"/>
    <cellStyle name="Euro 10 9 3" xfId="11337"/>
    <cellStyle name="Euro 10 9 4" xfId="14590"/>
    <cellStyle name="Euro 10 9 5" xfId="17842"/>
    <cellStyle name="Euro 10 9 6" xfId="21091"/>
    <cellStyle name="Euro 10 9 7" xfId="24269"/>
    <cellStyle name="Euro 100" xfId="7214"/>
    <cellStyle name="Euro 101" xfId="7781"/>
    <cellStyle name="Euro 102" xfId="7292"/>
    <cellStyle name="Euro 103" xfId="7669"/>
    <cellStyle name="Euro 104" xfId="7863"/>
    <cellStyle name="Euro 105" xfId="7607"/>
    <cellStyle name="Euro 106" xfId="7895"/>
    <cellStyle name="Euro 107" xfId="7917"/>
    <cellStyle name="Euro 108" xfId="7896"/>
    <cellStyle name="Euro 109" xfId="8010"/>
    <cellStyle name="Euro 11" xfId="247"/>
    <cellStyle name="Euro 11 10" xfId="2516"/>
    <cellStyle name="Euro 11 10 2" xfId="5380"/>
    <cellStyle name="Euro 11 10 3" xfId="11339"/>
    <cellStyle name="Euro 11 10 4" xfId="14592"/>
    <cellStyle name="Euro 11 10 5" xfId="17844"/>
    <cellStyle name="Euro 11 10 6" xfId="21093"/>
    <cellStyle name="Euro 11 10 7" xfId="24271"/>
    <cellStyle name="Euro 11 11" xfId="2517"/>
    <cellStyle name="Euro 11 11 2" xfId="5381"/>
    <cellStyle name="Euro 11 11 3" xfId="11340"/>
    <cellStyle name="Euro 11 11 4" xfId="14593"/>
    <cellStyle name="Euro 11 11 5" xfId="17845"/>
    <cellStyle name="Euro 11 11 6" xfId="21094"/>
    <cellStyle name="Euro 11 11 7" xfId="24272"/>
    <cellStyle name="Euro 11 12" xfId="2518"/>
    <cellStyle name="Euro 11 12 2" xfId="5382"/>
    <cellStyle name="Euro 11 12 3" xfId="11341"/>
    <cellStyle name="Euro 11 12 4" xfId="14594"/>
    <cellStyle name="Euro 11 12 5" xfId="17846"/>
    <cellStyle name="Euro 11 12 6" xfId="21095"/>
    <cellStyle name="Euro 11 12 7" xfId="24273"/>
    <cellStyle name="Euro 11 13" xfId="2519"/>
    <cellStyle name="Euro 11 13 2" xfId="5383"/>
    <cellStyle name="Euro 11 13 3" xfId="11342"/>
    <cellStyle name="Euro 11 13 4" xfId="14595"/>
    <cellStyle name="Euro 11 13 5" xfId="17847"/>
    <cellStyle name="Euro 11 13 6" xfId="21096"/>
    <cellStyle name="Euro 11 13 7" xfId="24274"/>
    <cellStyle name="Euro 11 14" xfId="2520"/>
    <cellStyle name="Euro 11 14 2" xfId="5384"/>
    <cellStyle name="Euro 11 14 3" xfId="11343"/>
    <cellStyle name="Euro 11 14 4" xfId="14596"/>
    <cellStyle name="Euro 11 14 5" xfId="17848"/>
    <cellStyle name="Euro 11 14 6" xfId="21097"/>
    <cellStyle name="Euro 11 14 7" xfId="24275"/>
    <cellStyle name="Euro 11 15" xfId="2521"/>
    <cellStyle name="Euro 11 15 2" xfId="5385"/>
    <cellStyle name="Euro 11 15 3" xfId="11344"/>
    <cellStyle name="Euro 11 15 4" xfId="14597"/>
    <cellStyle name="Euro 11 15 5" xfId="17849"/>
    <cellStyle name="Euro 11 15 6" xfId="21098"/>
    <cellStyle name="Euro 11 15 7" xfId="24276"/>
    <cellStyle name="Euro 11 16" xfId="2522"/>
    <cellStyle name="Euro 11 16 2" xfId="5386"/>
    <cellStyle name="Euro 11 16 3" xfId="11345"/>
    <cellStyle name="Euro 11 16 4" xfId="14598"/>
    <cellStyle name="Euro 11 16 5" xfId="17850"/>
    <cellStyle name="Euro 11 16 6" xfId="21099"/>
    <cellStyle name="Euro 11 16 7" xfId="24277"/>
    <cellStyle name="Euro 11 17" xfId="2523"/>
    <cellStyle name="Euro 11 17 2" xfId="5387"/>
    <cellStyle name="Euro 11 17 3" xfId="11346"/>
    <cellStyle name="Euro 11 17 4" xfId="14599"/>
    <cellStyle name="Euro 11 17 5" xfId="17851"/>
    <cellStyle name="Euro 11 17 6" xfId="21100"/>
    <cellStyle name="Euro 11 17 7" xfId="24278"/>
    <cellStyle name="Euro 11 18" xfId="2524"/>
    <cellStyle name="Euro 11 18 2" xfId="5388"/>
    <cellStyle name="Euro 11 18 3" xfId="11347"/>
    <cellStyle name="Euro 11 18 4" xfId="14600"/>
    <cellStyle name="Euro 11 18 5" xfId="17852"/>
    <cellStyle name="Euro 11 18 6" xfId="21101"/>
    <cellStyle name="Euro 11 18 7" xfId="24279"/>
    <cellStyle name="Euro 11 19" xfId="2525"/>
    <cellStyle name="Euro 11 19 2" xfId="5389"/>
    <cellStyle name="Euro 11 19 3" xfId="11348"/>
    <cellStyle name="Euro 11 19 4" xfId="14601"/>
    <cellStyle name="Euro 11 19 5" xfId="17853"/>
    <cellStyle name="Euro 11 19 6" xfId="21102"/>
    <cellStyle name="Euro 11 19 7" xfId="24280"/>
    <cellStyle name="Euro 11 2" xfId="2526"/>
    <cellStyle name="Euro 11 2 2" xfId="5390"/>
    <cellStyle name="Euro 11 2 3" xfId="11349"/>
    <cellStyle name="Euro 11 2 4" xfId="14602"/>
    <cellStyle name="Euro 11 2 5" xfId="17854"/>
    <cellStyle name="Euro 11 2 6" xfId="21103"/>
    <cellStyle name="Euro 11 2 7" xfId="24281"/>
    <cellStyle name="Euro 11 20" xfId="2527"/>
    <cellStyle name="Euro 11 20 2" xfId="5391"/>
    <cellStyle name="Euro 11 20 3" xfId="11350"/>
    <cellStyle name="Euro 11 20 4" xfId="14603"/>
    <cellStyle name="Euro 11 20 5" xfId="17855"/>
    <cellStyle name="Euro 11 20 6" xfId="21104"/>
    <cellStyle name="Euro 11 20 7" xfId="24282"/>
    <cellStyle name="Euro 11 21" xfId="2528"/>
    <cellStyle name="Euro 11 21 2" xfId="5392"/>
    <cellStyle name="Euro 11 21 3" xfId="11351"/>
    <cellStyle name="Euro 11 21 4" xfId="14604"/>
    <cellStyle name="Euro 11 21 5" xfId="17856"/>
    <cellStyle name="Euro 11 21 6" xfId="21105"/>
    <cellStyle name="Euro 11 21 7" xfId="24283"/>
    <cellStyle name="Euro 11 22" xfId="2529"/>
    <cellStyle name="Euro 11 22 2" xfId="5393"/>
    <cellStyle name="Euro 11 22 3" xfId="11352"/>
    <cellStyle name="Euro 11 22 4" xfId="14605"/>
    <cellStyle name="Euro 11 22 5" xfId="17857"/>
    <cellStyle name="Euro 11 22 6" xfId="21106"/>
    <cellStyle name="Euro 11 22 7" xfId="24284"/>
    <cellStyle name="Euro 11 23" xfId="2530"/>
    <cellStyle name="Euro 11 23 2" xfId="5394"/>
    <cellStyle name="Euro 11 23 3" xfId="11353"/>
    <cellStyle name="Euro 11 23 4" xfId="14606"/>
    <cellStyle name="Euro 11 23 5" xfId="17858"/>
    <cellStyle name="Euro 11 23 6" xfId="21107"/>
    <cellStyle name="Euro 11 23 7" xfId="24285"/>
    <cellStyle name="Euro 11 24" xfId="2531"/>
    <cellStyle name="Euro 11 24 2" xfId="5395"/>
    <cellStyle name="Euro 11 24 3" xfId="11354"/>
    <cellStyle name="Euro 11 24 4" xfId="14607"/>
    <cellStyle name="Euro 11 24 5" xfId="17859"/>
    <cellStyle name="Euro 11 24 6" xfId="21108"/>
    <cellStyle name="Euro 11 24 7" xfId="24286"/>
    <cellStyle name="Euro 11 25" xfId="3170"/>
    <cellStyle name="Euro 11 26" xfId="11338"/>
    <cellStyle name="Euro 11 27" xfId="14591"/>
    <cellStyle name="Euro 11 28" xfId="17843"/>
    <cellStyle name="Euro 11 29" xfId="21092"/>
    <cellStyle name="Euro 11 3" xfId="2532"/>
    <cellStyle name="Euro 11 3 2" xfId="5396"/>
    <cellStyle name="Euro 11 3 3" xfId="11355"/>
    <cellStyle name="Euro 11 3 4" xfId="14608"/>
    <cellStyle name="Euro 11 3 5" xfId="17860"/>
    <cellStyle name="Euro 11 3 6" xfId="21109"/>
    <cellStyle name="Euro 11 3 7" xfId="24287"/>
    <cellStyle name="Euro 11 30" xfId="24270"/>
    <cellStyle name="Euro 11 4" xfId="2533"/>
    <cellStyle name="Euro 11 4 2" xfId="5397"/>
    <cellStyle name="Euro 11 4 3" xfId="11356"/>
    <cellStyle name="Euro 11 4 4" xfId="14609"/>
    <cellStyle name="Euro 11 4 5" xfId="17861"/>
    <cellStyle name="Euro 11 4 6" xfId="21110"/>
    <cellStyle name="Euro 11 4 7" xfId="24288"/>
    <cellStyle name="Euro 11 5" xfId="2534"/>
    <cellStyle name="Euro 11 5 2" xfId="5398"/>
    <cellStyle name="Euro 11 5 3" xfId="11357"/>
    <cellStyle name="Euro 11 5 4" xfId="14610"/>
    <cellStyle name="Euro 11 5 5" xfId="17862"/>
    <cellStyle name="Euro 11 5 6" xfId="21111"/>
    <cellStyle name="Euro 11 5 7" xfId="24289"/>
    <cellStyle name="Euro 11 6" xfId="2535"/>
    <cellStyle name="Euro 11 6 2" xfId="5399"/>
    <cellStyle name="Euro 11 6 3" xfId="11358"/>
    <cellStyle name="Euro 11 6 4" xfId="14611"/>
    <cellStyle name="Euro 11 6 5" xfId="17863"/>
    <cellStyle name="Euro 11 6 6" xfId="21112"/>
    <cellStyle name="Euro 11 6 7" xfId="24290"/>
    <cellStyle name="Euro 11 7" xfId="2536"/>
    <cellStyle name="Euro 11 7 2" xfId="5400"/>
    <cellStyle name="Euro 11 7 3" xfId="11359"/>
    <cellStyle name="Euro 11 7 4" xfId="14612"/>
    <cellStyle name="Euro 11 7 5" xfId="17864"/>
    <cellStyle name="Euro 11 7 6" xfId="21113"/>
    <cellStyle name="Euro 11 7 7" xfId="24291"/>
    <cellStyle name="Euro 11 8" xfId="2537"/>
    <cellStyle name="Euro 11 8 2" xfId="5401"/>
    <cellStyle name="Euro 11 8 3" xfId="11360"/>
    <cellStyle name="Euro 11 8 4" xfId="14613"/>
    <cellStyle name="Euro 11 8 5" xfId="17865"/>
    <cellStyle name="Euro 11 8 6" xfId="21114"/>
    <cellStyle name="Euro 11 8 7" xfId="24292"/>
    <cellStyle name="Euro 11 9" xfId="2538"/>
    <cellStyle name="Euro 11 9 2" xfId="5402"/>
    <cellStyle name="Euro 11 9 3" xfId="11361"/>
    <cellStyle name="Euro 11 9 4" xfId="14614"/>
    <cellStyle name="Euro 11 9 5" xfId="17866"/>
    <cellStyle name="Euro 11 9 6" xfId="21115"/>
    <cellStyle name="Euro 11 9 7" xfId="24293"/>
    <cellStyle name="Euro 110" xfId="7298"/>
    <cellStyle name="Euro 111" xfId="8015"/>
    <cellStyle name="Euro 112" xfId="7290"/>
    <cellStyle name="Euro 113" xfId="8064"/>
    <cellStyle name="Euro 114" xfId="8103"/>
    <cellStyle name="Euro 115" xfId="8160"/>
    <cellStyle name="Euro 116" xfId="8402"/>
    <cellStyle name="Euro 117" xfId="8444"/>
    <cellStyle name="Euro 118" xfId="8520"/>
    <cellStyle name="Euro 119" xfId="8300"/>
    <cellStyle name="Euro 12" xfId="248"/>
    <cellStyle name="Euro 12 10" xfId="2539"/>
    <cellStyle name="Euro 12 10 2" xfId="5403"/>
    <cellStyle name="Euro 12 10 3" xfId="11363"/>
    <cellStyle name="Euro 12 10 4" xfId="14616"/>
    <cellStyle name="Euro 12 10 5" xfId="17868"/>
    <cellStyle name="Euro 12 10 6" xfId="21117"/>
    <cellStyle name="Euro 12 10 7" xfId="24295"/>
    <cellStyle name="Euro 12 11" xfId="2540"/>
    <cellStyle name="Euro 12 11 2" xfId="5404"/>
    <cellStyle name="Euro 12 11 3" xfId="11364"/>
    <cellStyle name="Euro 12 11 4" xfId="14617"/>
    <cellStyle name="Euro 12 11 5" xfId="17869"/>
    <cellStyle name="Euro 12 11 6" xfId="21118"/>
    <cellStyle name="Euro 12 11 7" xfId="24296"/>
    <cellStyle name="Euro 12 12" xfId="2541"/>
    <cellStyle name="Euro 12 12 2" xfId="5405"/>
    <cellStyle name="Euro 12 12 3" xfId="11365"/>
    <cellStyle name="Euro 12 12 4" xfId="14618"/>
    <cellStyle name="Euro 12 12 5" xfId="17870"/>
    <cellStyle name="Euro 12 12 6" xfId="21119"/>
    <cellStyle name="Euro 12 12 7" xfId="24297"/>
    <cellStyle name="Euro 12 13" xfId="2542"/>
    <cellStyle name="Euro 12 13 2" xfId="5406"/>
    <cellStyle name="Euro 12 13 3" xfId="11366"/>
    <cellStyle name="Euro 12 13 4" xfId="14619"/>
    <cellStyle name="Euro 12 13 5" xfId="17871"/>
    <cellStyle name="Euro 12 13 6" xfId="21120"/>
    <cellStyle name="Euro 12 13 7" xfId="24298"/>
    <cellStyle name="Euro 12 14" xfId="2543"/>
    <cellStyle name="Euro 12 14 2" xfId="5407"/>
    <cellStyle name="Euro 12 14 3" xfId="11367"/>
    <cellStyle name="Euro 12 14 4" xfId="14620"/>
    <cellStyle name="Euro 12 14 5" xfId="17872"/>
    <cellStyle name="Euro 12 14 6" xfId="21121"/>
    <cellStyle name="Euro 12 14 7" xfId="24299"/>
    <cellStyle name="Euro 12 15" xfId="2544"/>
    <cellStyle name="Euro 12 15 2" xfId="5408"/>
    <cellStyle name="Euro 12 15 3" xfId="11368"/>
    <cellStyle name="Euro 12 15 4" xfId="14621"/>
    <cellStyle name="Euro 12 15 5" xfId="17873"/>
    <cellStyle name="Euro 12 15 6" xfId="21122"/>
    <cellStyle name="Euro 12 15 7" xfId="24300"/>
    <cellStyle name="Euro 12 16" xfId="2545"/>
    <cellStyle name="Euro 12 16 2" xfId="5409"/>
    <cellStyle name="Euro 12 16 3" xfId="11369"/>
    <cellStyle name="Euro 12 16 4" xfId="14622"/>
    <cellStyle name="Euro 12 16 5" xfId="17874"/>
    <cellStyle name="Euro 12 16 6" xfId="21123"/>
    <cellStyle name="Euro 12 16 7" xfId="24301"/>
    <cellStyle name="Euro 12 17" xfId="2546"/>
    <cellStyle name="Euro 12 17 2" xfId="5410"/>
    <cellStyle name="Euro 12 17 3" xfId="11370"/>
    <cellStyle name="Euro 12 17 4" xfId="14623"/>
    <cellStyle name="Euro 12 17 5" xfId="17875"/>
    <cellStyle name="Euro 12 17 6" xfId="21124"/>
    <cellStyle name="Euro 12 17 7" xfId="24302"/>
    <cellStyle name="Euro 12 18" xfId="2547"/>
    <cellStyle name="Euro 12 18 2" xfId="5411"/>
    <cellStyle name="Euro 12 18 3" xfId="11371"/>
    <cellStyle name="Euro 12 18 4" xfId="14624"/>
    <cellStyle name="Euro 12 18 5" xfId="17876"/>
    <cellStyle name="Euro 12 18 6" xfId="21125"/>
    <cellStyle name="Euro 12 18 7" xfId="24303"/>
    <cellStyle name="Euro 12 19" xfId="2548"/>
    <cellStyle name="Euro 12 19 2" xfId="5412"/>
    <cellStyle name="Euro 12 19 3" xfId="11372"/>
    <cellStyle name="Euro 12 19 4" xfId="14625"/>
    <cellStyle name="Euro 12 19 5" xfId="17877"/>
    <cellStyle name="Euro 12 19 6" xfId="21126"/>
    <cellStyle name="Euro 12 19 7" xfId="24304"/>
    <cellStyle name="Euro 12 2" xfId="2549"/>
    <cellStyle name="Euro 12 2 2" xfId="5413"/>
    <cellStyle name="Euro 12 2 3" xfId="11373"/>
    <cellStyle name="Euro 12 2 4" xfId="14626"/>
    <cellStyle name="Euro 12 2 5" xfId="17878"/>
    <cellStyle name="Euro 12 2 6" xfId="21127"/>
    <cellStyle name="Euro 12 2 7" xfId="24305"/>
    <cellStyle name="Euro 12 20" xfId="2550"/>
    <cellStyle name="Euro 12 20 2" xfId="5414"/>
    <cellStyle name="Euro 12 20 3" xfId="11374"/>
    <cellStyle name="Euro 12 20 4" xfId="14627"/>
    <cellStyle name="Euro 12 20 5" xfId="17879"/>
    <cellStyle name="Euro 12 20 6" xfId="21128"/>
    <cellStyle name="Euro 12 20 7" xfId="24306"/>
    <cellStyle name="Euro 12 21" xfId="2551"/>
    <cellStyle name="Euro 12 21 2" xfId="5415"/>
    <cellStyle name="Euro 12 21 3" xfId="11375"/>
    <cellStyle name="Euro 12 21 4" xfId="14628"/>
    <cellStyle name="Euro 12 21 5" xfId="17880"/>
    <cellStyle name="Euro 12 21 6" xfId="21129"/>
    <cellStyle name="Euro 12 21 7" xfId="24307"/>
    <cellStyle name="Euro 12 22" xfId="2552"/>
    <cellStyle name="Euro 12 22 2" xfId="5416"/>
    <cellStyle name="Euro 12 22 3" xfId="11376"/>
    <cellStyle name="Euro 12 22 4" xfId="14629"/>
    <cellStyle name="Euro 12 22 5" xfId="17881"/>
    <cellStyle name="Euro 12 22 6" xfId="21130"/>
    <cellStyle name="Euro 12 22 7" xfId="24308"/>
    <cellStyle name="Euro 12 23" xfId="2553"/>
    <cellStyle name="Euro 12 23 2" xfId="5417"/>
    <cellStyle name="Euro 12 23 3" xfId="11377"/>
    <cellStyle name="Euro 12 23 4" xfId="14630"/>
    <cellStyle name="Euro 12 23 5" xfId="17882"/>
    <cellStyle name="Euro 12 23 6" xfId="21131"/>
    <cellStyle name="Euro 12 23 7" xfId="24309"/>
    <cellStyle name="Euro 12 24" xfId="2554"/>
    <cellStyle name="Euro 12 24 2" xfId="5418"/>
    <cellStyle name="Euro 12 24 3" xfId="11378"/>
    <cellStyle name="Euro 12 24 4" xfId="14631"/>
    <cellStyle name="Euro 12 24 5" xfId="17883"/>
    <cellStyle name="Euro 12 24 6" xfId="21132"/>
    <cellStyle name="Euro 12 24 7" xfId="24310"/>
    <cellStyle name="Euro 12 25" xfId="3171"/>
    <cellStyle name="Euro 12 26" xfId="11362"/>
    <cellStyle name="Euro 12 27" xfId="14615"/>
    <cellStyle name="Euro 12 28" xfId="17867"/>
    <cellStyle name="Euro 12 29" xfId="21116"/>
    <cellStyle name="Euro 12 3" xfId="2555"/>
    <cellStyle name="Euro 12 3 2" xfId="5419"/>
    <cellStyle name="Euro 12 3 3" xfId="11379"/>
    <cellStyle name="Euro 12 3 4" xfId="14632"/>
    <cellStyle name="Euro 12 3 5" xfId="17884"/>
    <cellStyle name="Euro 12 3 6" xfId="21133"/>
    <cellStyle name="Euro 12 3 7" xfId="24311"/>
    <cellStyle name="Euro 12 30" xfId="24294"/>
    <cellStyle name="Euro 12 4" xfId="2556"/>
    <cellStyle name="Euro 12 4 2" xfId="5420"/>
    <cellStyle name="Euro 12 4 3" xfId="11380"/>
    <cellStyle name="Euro 12 4 4" xfId="14633"/>
    <cellStyle name="Euro 12 4 5" xfId="17885"/>
    <cellStyle name="Euro 12 4 6" xfId="21134"/>
    <cellStyle name="Euro 12 4 7" xfId="24312"/>
    <cellStyle name="Euro 12 5" xfId="2557"/>
    <cellStyle name="Euro 12 5 2" xfId="5421"/>
    <cellStyle name="Euro 12 5 3" xfId="11381"/>
    <cellStyle name="Euro 12 5 4" xfId="14634"/>
    <cellStyle name="Euro 12 5 5" xfId="17886"/>
    <cellStyle name="Euro 12 5 6" xfId="21135"/>
    <cellStyle name="Euro 12 5 7" xfId="24313"/>
    <cellStyle name="Euro 12 6" xfId="2558"/>
    <cellStyle name="Euro 12 6 2" xfId="5422"/>
    <cellStyle name="Euro 12 6 3" xfId="11382"/>
    <cellStyle name="Euro 12 6 4" xfId="14635"/>
    <cellStyle name="Euro 12 6 5" xfId="17887"/>
    <cellStyle name="Euro 12 6 6" xfId="21136"/>
    <cellStyle name="Euro 12 6 7" xfId="24314"/>
    <cellStyle name="Euro 12 7" xfId="2559"/>
    <cellStyle name="Euro 12 7 2" xfId="5423"/>
    <cellStyle name="Euro 12 7 3" xfId="11383"/>
    <cellStyle name="Euro 12 7 4" xfId="14636"/>
    <cellStyle name="Euro 12 7 5" xfId="17888"/>
    <cellStyle name="Euro 12 7 6" xfId="21137"/>
    <cellStyle name="Euro 12 7 7" xfId="24315"/>
    <cellStyle name="Euro 12 8" xfId="2560"/>
    <cellStyle name="Euro 12 8 2" xfId="5424"/>
    <cellStyle name="Euro 12 8 3" xfId="11384"/>
    <cellStyle name="Euro 12 8 4" xfId="14637"/>
    <cellStyle name="Euro 12 8 5" xfId="17889"/>
    <cellStyle name="Euro 12 8 6" xfId="21138"/>
    <cellStyle name="Euro 12 8 7" xfId="24316"/>
    <cellStyle name="Euro 12 9" xfId="2561"/>
    <cellStyle name="Euro 12 9 2" xfId="5425"/>
    <cellStyle name="Euro 12 9 3" xfId="11385"/>
    <cellStyle name="Euro 12 9 4" xfId="14638"/>
    <cellStyle name="Euro 12 9 5" xfId="17890"/>
    <cellStyle name="Euro 12 9 6" xfId="21139"/>
    <cellStyle name="Euro 12 9 7" xfId="24317"/>
    <cellStyle name="Euro 120" xfId="8525"/>
    <cellStyle name="Euro 121" xfId="8494"/>
    <cellStyle name="Euro 122" xfId="24913"/>
    <cellStyle name="Euro 123" xfId="24923"/>
    <cellStyle name="Euro 124" xfId="24915"/>
    <cellStyle name="Euro 125" xfId="24955"/>
    <cellStyle name="Euro 126" xfId="24957"/>
    <cellStyle name="Euro 127" xfId="24919"/>
    <cellStyle name="Euro 128" xfId="24959"/>
    <cellStyle name="Euro 129" xfId="24954"/>
    <cellStyle name="Euro 13" xfId="249"/>
    <cellStyle name="Euro 13 10" xfId="2562"/>
    <cellStyle name="Euro 13 10 2" xfId="5426"/>
    <cellStyle name="Euro 13 10 3" xfId="11387"/>
    <cellStyle name="Euro 13 10 4" xfId="14640"/>
    <cellStyle name="Euro 13 10 5" xfId="17892"/>
    <cellStyle name="Euro 13 10 6" xfId="21141"/>
    <cellStyle name="Euro 13 10 7" xfId="24319"/>
    <cellStyle name="Euro 13 11" xfId="2563"/>
    <cellStyle name="Euro 13 11 2" xfId="5427"/>
    <cellStyle name="Euro 13 11 3" xfId="11388"/>
    <cellStyle name="Euro 13 11 4" xfId="14641"/>
    <cellStyle name="Euro 13 11 5" xfId="17893"/>
    <cellStyle name="Euro 13 11 6" xfId="21142"/>
    <cellStyle name="Euro 13 11 7" xfId="24320"/>
    <cellStyle name="Euro 13 12" xfId="2564"/>
    <cellStyle name="Euro 13 12 2" xfId="5428"/>
    <cellStyle name="Euro 13 12 3" xfId="11389"/>
    <cellStyle name="Euro 13 12 4" xfId="14642"/>
    <cellStyle name="Euro 13 12 5" xfId="17894"/>
    <cellStyle name="Euro 13 12 6" xfId="21143"/>
    <cellStyle name="Euro 13 12 7" xfId="24321"/>
    <cellStyle name="Euro 13 13" xfId="2565"/>
    <cellStyle name="Euro 13 13 2" xfId="5429"/>
    <cellStyle name="Euro 13 13 3" xfId="11390"/>
    <cellStyle name="Euro 13 13 4" xfId="14643"/>
    <cellStyle name="Euro 13 13 5" xfId="17895"/>
    <cellStyle name="Euro 13 13 6" xfId="21144"/>
    <cellStyle name="Euro 13 13 7" xfId="24322"/>
    <cellStyle name="Euro 13 14" xfId="2566"/>
    <cellStyle name="Euro 13 14 2" xfId="5430"/>
    <cellStyle name="Euro 13 14 3" xfId="11391"/>
    <cellStyle name="Euro 13 14 4" xfId="14644"/>
    <cellStyle name="Euro 13 14 5" xfId="17896"/>
    <cellStyle name="Euro 13 14 6" xfId="21145"/>
    <cellStyle name="Euro 13 14 7" xfId="24323"/>
    <cellStyle name="Euro 13 15" xfId="2567"/>
    <cellStyle name="Euro 13 15 2" xfId="5431"/>
    <cellStyle name="Euro 13 15 3" xfId="11392"/>
    <cellStyle name="Euro 13 15 4" xfId="14645"/>
    <cellStyle name="Euro 13 15 5" xfId="17897"/>
    <cellStyle name="Euro 13 15 6" xfId="21146"/>
    <cellStyle name="Euro 13 15 7" xfId="24324"/>
    <cellStyle name="Euro 13 16" xfId="2568"/>
    <cellStyle name="Euro 13 16 2" xfId="5432"/>
    <cellStyle name="Euro 13 16 3" xfId="11393"/>
    <cellStyle name="Euro 13 16 4" xfId="14646"/>
    <cellStyle name="Euro 13 16 5" xfId="17898"/>
    <cellStyle name="Euro 13 16 6" xfId="21147"/>
    <cellStyle name="Euro 13 16 7" xfId="24325"/>
    <cellStyle name="Euro 13 17" xfId="2569"/>
    <cellStyle name="Euro 13 17 2" xfId="5433"/>
    <cellStyle name="Euro 13 17 3" xfId="11394"/>
    <cellStyle name="Euro 13 17 4" xfId="14647"/>
    <cellStyle name="Euro 13 17 5" xfId="17899"/>
    <cellStyle name="Euro 13 17 6" xfId="21148"/>
    <cellStyle name="Euro 13 17 7" xfId="24326"/>
    <cellStyle name="Euro 13 18" xfId="2570"/>
    <cellStyle name="Euro 13 18 2" xfId="5434"/>
    <cellStyle name="Euro 13 18 3" xfId="11395"/>
    <cellStyle name="Euro 13 18 4" xfId="14648"/>
    <cellStyle name="Euro 13 18 5" xfId="17900"/>
    <cellStyle name="Euro 13 18 6" xfId="21149"/>
    <cellStyle name="Euro 13 18 7" xfId="24327"/>
    <cellStyle name="Euro 13 19" xfId="2571"/>
    <cellStyle name="Euro 13 19 2" xfId="5435"/>
    <cellStyle name="Euro 13 19 3" xfId="11396"/>
    <cellStyle name="Euro 13 19 4" xfId="14649"/>
    <cellStyle name="Euro 13 19 5" xfId="17901"/>
    <cellStyle name="Euro 13 19 6" xfId="21150"/>
    <cellStyle name="Euro 13 19 7" xfId="24328"/>
    <cellStyle name="Euro 13 2" xfId="2572"/>
    <cellStyle name="Euro 13 2 2" xfId="5436"/>
    <cellStyle name="Euro 13 2 3" xfId="11397"/>
    <cellStyle name="Euro 13 2 4" xfId="14650"/>
    <cellStyle name="Euro 13 2 5" xfId="17902"/>
    <cellStyle name="Euro 13 2 6" xfId="21151"/>
    <cellStyle name="Euro 13 2 7" xfId="24329"/>
    <cellStyle name="Euro 13 20" xfId="2573"/>
    <cellStyle name="Euro 13 20 2" xfId="5437"/>
    <cellStyle name="Euro 13 20 3" xfId="11398"/>
    <cellStyle name="Euro 13 20 4" xfId="14651"/>
    <cellStyle name="Euro 13 20 5" xfId="17903"/>
    <cellStyle name="Euro 13 20 6" xfId="21152"/>
    <cellStyle name="Euro 13 20 7" xfId="24330"/>
    <cellStyle name="Euro 13 21" xfId="2574"/>
    <cellStyle name="Euro 13 21 2" xfId="5438"/>
    <cellStyle name="Euro 13 21 3" xfId="11399"/>
    <cellStyle name="Euro 13 21 4" xfId="14652"/>
    <cellStyle name="Euro 13 21 5" xfId="17904"/>
    <cellStyle name="Euro 13 21 6" xfId="21153"/>
    <cellStyle name="Euro 13 21 7" xfId="24331"/>
    <cellStyle name="Euro 13 22" xfId="2575"/>
    <cellStyle name="Euro 13 22 2" xfId="5439"/>
    <cellStyle name="Euro 13 22 3" xfId="11400"/>
    <cellStyle name="Euro 13 22 4" xfId="14653"/>
    <cellStyle name="Euro 13 22 5" xfId="17905"/>
    <cellStyle name="Euro 13 22 6" xfId="21154"/>
    <cellStyle name="Euro 13 22 7" xfId="24332"/>
    <cellStyle name="Euro 13 23" xfId="2576"/>
    <cellStyle name="Euro 13 23 2" xfId="5440"/>
    <cellStyle name="Euro 13 23 3" xfId="11401"/>
    <cellStyle name="Euro 13 23 4" xfId="14654"/>
    <cellStyle name="Euro 13 23 5" xfId="17906"/>
    <cellStyle name="Euro 13 23 6" xfId="21155"/>
    <cellStyle name="Euro 13 23 7" xfId="24333"/>
    <cellStyle name="Euro 13 24" xfId="2577"/>
    <cellStyle name="Euro 13 24 2" xfId="5441"/>
    <cellStyle name="Euro 13 24 3" xfId="11402"/>
    <cellStyle name="Euro 13 24 4" xfId="14655"/>
    <cellStyle name="Euro 13 24 5" xfId="17907"/>
    <cellStyle name="Euro 13 24 6" xfId="21156"/>
    <cellStyle name="Euro 13 24 7" xfId="24334"/>
    <cellStyle name="Euro 13 25" xfId="3172"/>
    <cellStyle name="Euro 13 26" xfId="11386"/>
    <cellStyle name="Euro 13 27" xfId="14639"/>
    <cellStyle name="Euro 13 28" xfId="17891"/>
    <cellStyle name="Euro 13 29" xfId="21140"/>
    <cellStyle name="Euro 13 3" xfId="2578"/>
    <cellStyle name="Euro 13 3 2" xfId="5442"/>
    <cellStyle name="Euro 13 3 3" xfId="11403"/>
    <cellStyle name="Euro 13 3 4" xfId="14656"/>
    <cellStyle name="Euro 13 3 5" xfId="17908"/>
    <cellStyle name="Euro 13 3 6" xfId="21157"/>
    <cellStyle name="Euro 13 3 7" xfId="24335"/>
    <cellStyle name="Euro 13 30" xfId="24318"/>
    <cellStyle name="Euro 13 4" xfId="2579"/>
    <cellStyle name="Euro 13 4 2" xfId="5443"/>
    <cellStyle name="Euro 13 4 3" xfId="11404"/>
    <cellStyle name="Euro 13 4 4" xfId="14657"/>
    <cellStyle name="Euro 13 4 5" xfId="17909"/>
    <cellStyle name="Euro 13 4 6" xfId="21158"/>
    <cellStyle name="Euro 13 4 7" xfId="24336"/>
    <cellStyle name="Euro 13 5" xfId="2580"/>
    <cellStyle name="Euro 13 5 2" xfId="5444"/>
    <cellStyle name="Euro 13 5 3" xfId="11405"/>
    <cellStyle name="Euro 13 5 4" xfId="14658"/>
    <cellStyle name="Euro 13 5 5" xfId="17910"/>
    <cellStyle name="Euro 13 5 6" xfId="21159"/>
    <cellStyle name="Euro 13 5 7" xfId="24337"/>
    <cellStyle name="Euro 13 6" xfId="2581"/>
    <cellStyle name="Euro 13 6 2" xfId="5445"/>
    <cellStyle name="Euro 13 6 3" xfId="11406"/>
    <cellStyle name="Euro 13 6 4" xfId="14659"/>
    <cellStyle name="Euro 13 6 5" xfId="17911"/>
    <cellStyle name="Euro 13 6 6" xfId="21160"/>
    <cellStyle name="Euro 13 6 7" xfId="24338"/>
    <cellStyle name="Euro 13 7" xfId="2582"/>
    <cellStyle name="Euro 13 7 2" xfId="5446"/>
    <cellStyle name="Euro 13 7 3" xfId="11407"/>
    <cellStyle name="Euro 13 7 4" xfId="14660"/>
    <cellStyle name="Euro 13 7 5" xfId="17912"/>
    <cellStyle name="Euro 13 7 6" xfId="21161"/>
    <cellStyle name="Euro 13 7 7" xfId="24339"/>
    <cellStyle name="Euro 13 8" xfId="2583"/>
    <cellStyle name="Euro 13 8 2" xfId="5447"/>
    <cellStyle name="Euro 13 8 3" xfId="11408"/>
    <cellStyle name="Euro 13 8 4" xfId="14661"/>
    <cellStyle name="Euro 13 8 5" xfId="17913"/>
    <cellStyle name="Euro 13 8 6" xfId="21162"/>
    <cellStyle name="Euro 13 8 7" xfId="24340"/>
    <cellStyle name="Euro 13 9" xfId="2584"/>
    <cellStyle name="Euro 13 9 2" xfId="5448"/>
    <cellStyle name="Euro 13 9 3" xfId="11409"/>
    <cellStyle name="Euro 13 9 4" xfId="14662"/>
    <cellStyle name="Euro 13 9 5" xfId="17914"/>
    <cellStyle name="Euro 13 9 6" xfId="21163"/>
    <cellStyle name="Euro 13 9 7" xfId="24341"/>
    <cellStyle name="Euro 130" xfId="8431"/>
    <cellStyle name="Euro 131" xfId="8426"/>
    <cellStyle name="Euro 132" xfId="25071"/>
    <cellStyle name="Euro 133" xfId="25085"/>
    <cellStyle name="Euro 134" xfId="25102"/>
    <cellStyle name="Euro 135" xfId="25098"/>
    <cellStyle name="Euro 136" xfId="25103"/>
    <cellStyle name="Euro 137" xfId="25078"/>
    <cellStyle name="Euro 138" xfId="25094"/>
    <cellStyle name="Euro 139" xfId="25076"/>
    <cellStyle name="Euro 14" xfId="250"/>
    <cellStyle name="Euro 14 10" xfId="2585"/>
    <cellStyle name="Euro 14 10 2" xfId="5449"/>
    <cellStyle name="Euro 14 10 3" xfId="11411"/>
    <cellStyle name="Euro 14 10 4" xfId="14664"/>
    <cellStyle name="Euro 14 10 5" xfId="17916"/>
    <cellStyle name="Euro 14 10 6" xfId="21165"/>
    <cellStyle name="Euro 14 10 7" xfId="24343"/>
    <cellStyle name="Euro 14 11" xfId="2586"/>
    <cellStyle name="Euro 14 11 2" xfId="5450"/>
    <cellStyle name="Euro 14 11 3" xfId="11412"/>
    <cellStyle name="Euro 14 11 4" xfId="14665"/>
    <cellStyle name="Euro 14 11 5" xfId="17917"/>
    <cellStyle name="Euro 14 11 6" xfId="21166"/>
    <cellStyle name="Euro 14 11 7" xfId="24344"/>
    <cellStyle name="Euro 14 12" xfId="2587"/>
    <cellStyle name="Euro 14 12 2" xfId="5451"/>
    <cellStyle name="Euro 14 12 3" xfId="11413"/>
    <cellStyle name="Euro 14 12 4" xfId="14666"/>
    <cellStyle name="Euro 14 12 5" xfId="17918"/>
    <cellStyle name="Euro 14 12 6" xfId="21167"/>
    <cellStyle name="Euro 14 12 7" xfId="24345"/>
    <cellStyle name="Euro 14 13" xfId="2588"/>
    <cellStyle name="Euro 14 13 2" xfId="5452"/>
    <cellStyle name="Euro 14 13 3" xfId="11414"/>
    <cellStyle name="Euro 14 13 4" xfId="14667"/>
    <cellStyle name="Euro 14 13 5" xfId="17919"/>
    <cellStyle name="Euro 14 13 6" xfId="21168"/>
    <cellStyle name="Euro 14 13 7" xfId="24346"/>
    <cellStyle name="Euro 14 14" xfId="2589"/>
    <cellStyle name="Euro 14 14 2" xfId="5453"/>
    <cellStyle name="Euro 14 14 3" xfId="11415"/>
    <cellStyle name="Euro 14 14 4" xfId="14668"/>
    <cellStyle name="Euro 14 14 5" xfId="17920"/>
    <cellStyle name="Euro 14 14 6" xfId="21169"/>
    <cellStyle name="Euro 14 14 7" xfId="24347"/>
    <cellStyle name="Euro 14 15" xfId="2590"/>
    <cellStyle name="Euro 14 15 2" xfId="5454"/>
    <cellStyle name="Euro 14 15 3" xfId="11416"/>
    <cellStyle name="Euro 14 15 4" xfId="14669"/>
    <cellStyle name="Euro 14 15 5" xfId="17921"/>
    <cellStyle name="Euro 14 15 6" xfId="21170"/>
    <cellStyle name="Euro 14 15 7" xfId="24348"/>
    <cellStyle name="Euro 14 16" xfId="2591"/>
    <cellStyle name="Euro 14 16 2" xfId="5455"/>
    <cellStyle name="Euro 14 16 3" xfId="11417"/>
    <cellStyle name="Euro 14 16 4" xfId="14670"/>
    <cellStyle name="Euro 14 16 5" xfId="17922"/>
    <cellStyle name="Euro 14 16 6" xfId="21171"/>
    <cellStyle name="Euro 14 16 7" xfId="24349"/>
    <cellStyle name="Euro 14 17" xfId="2592"/>
    <cellStyle name="Euro 14 17 2" xfId="5456"/>
    <cellStyle name="Euro 14 17 3" xfId="11418"/>
    <cellStyle name="Euro 14 17 4" xfId="14671"/>
    <cellStyle name="Euro 14 17 5" xfId="17923"/>
    <cellStyle name="Euro 14 17 6" xfId="21172"/>
    <cellStyle name="Euro 14 17 7" xfId="24350"/>
    <cellStyle name="Euro 14 18" xfId="2593"/>
    <cellStyle name="Euro 14 18 2" xfId="5457"/>
    <cellStyle name="Euro 14 18 3" xfId="11419"/>
    <cellStyle name="Euro 14 18 4" xfId="14672"/>
    <cellStyle name="Euro 14 18 5" xfId="17924"/>
    <cellStyle name="Euro 14 18 6" xfId="21173"/>
    <cellStyle name="Euro 14 18 7" xfId="24351"/>
    <cellStyle name="Euro 14 19" xfId="2594"/>
    <cellStyle name="Euro 14 19 2" xfId="5458"/>
    <cellStyle name="Euro 14 19 3" xfId="11420"/>
    <cellStyle name="Euro 14 19 4" xfId="14673"/>
    <cellStyle name="Euro 14 19 5" xfId="17925"/>
    <cellStyle name="Euro 14 19 6" xfId="21174"/>
    <cellStyle name="Euro 14 19 7" xfId="24352"/>
    <cellStyle name="Euro 14 2" xfId="2595"/>
    <cellStyle name="Euro 14 2 2" xfId="5459"/>
    <cellStyle name="Euro 14 2 3" xfId="11421"/>
    <cellStyle name="Euro 14 2 4" xfId="14674"/>
    <cellStyle name="Euro 14 2 5" xfId="17926"/>
    <cellStyle name="Euro 14 2 6" xfId="21175"/>
    <cellStyle name="Euro 14 2 7" xfId="24353"/>
    <cellStyle name="Euro 14 20" xfId="2596"/>
    <cellStyle name="Euro 14 20 2" xfId="5460"/>
    <cellStyle name="Euro 14 20 3" xfId="11422"/>
    <cellStyle name="Euro 14 20 4" xfId="14675"/>
    <cellStyle name="Euro 14 20 5" xfId="17927"/>
    <cellStyle name="Euro 14 20 6" xfId="21176"/>
    <cellStyle name="Euro 14 20 7" xfId="24354"/>
    <cellStyle name="Euro 14 21" xfId="2597"/>
    <cellStyle name="Euro 14 21 2" xfId="5461"/>
    <cellStyle name="Euro 14 21 3" xfId="11423"/>
    <cellStyle name="Euro 14 21 4" xfId="14676"/>
    <cellStyle name="Euro 14 21 5" xfId="17928"/>
    <cellStyle name="Euro 14 21 6" xfId="21177"/>
    <cellStyle name="Euro 14 21 7" xfId="24355"/>
    <cellStyle name="Euro 14 22" xfId="2598"/>
    <cellStyle name="Euro 14 22 2" xfId="5462"/>
    <cellStyle name="Euro 14 22 3" xfId="11424"/>
    <cellStyle name="Euro 14 22 4" xfId="14677"/>
    <cellStyle name="Euro 14 22 5" xfId="17929"/>
    <cellStyle name="Euro 14 22 6" xfId="21178"/>
    <cellStyle name="Euro 14 22 7" xfId="24356"/>
    <cellStyle name="Euro 14 23" xfId="2599"/>
    <cellStyle name="Euro 14 23 2" xfId="5463"/>
    <cellStyle name="Euro 14 23 3" xfId="11425"/>
    <cellStyle name="Euro 14 23 4" xfId="14678"/>
    <cellStyle name="Euro 14 23 5" xfId="17930"/>
    <cellStyle name="Euro 14 23 6" xfId="21179"/>
    <cellStyle name="Euro 14 23 7" xfId="24357"/>
    <cellStyle name="Euro 14 24" xfId="2600"/>
    <cellStyle name="Euro 14 24 2" xfId="5464"/>
    <cellStyle name="Euro 14 24 3" xfId="11426"/>
    <cellStyle name="Euro 14 24 4" xfId="14679"/>
    <cellStyle name="Euro 14 24 5" xfId="17931"/>
    <cellStyle name="Euro 14 24 6" xfId="21180"/>
    <cellStyle name="Euro 14 24 7" xfId="24358"/>
    <cellStyle name="Euro 14 25" xfId="3173"/>
    <cellStyle name="Euro 14 26" xfId="11410"/>
    <cellStyle name="Euro 14 27" xfId="14663"/>
    <cellStyle name="Euro 14 28" xfId="17915"/>
    <cellStyle name="Euro 14 29" xfId="21164"/>
    <cellStyle name="Euro 14 3" xfId="2601"/>
    <cellStyle name="Euro 14 3 2" xfId="5465"/>
    <cellStyle name="Euro 14 3 3" xfId="11427"/>
    <cellStyle name="Euro 14 3 4" xfId="14680"/>
    <cellStyle name="Euro 14 3 5" xfId="17932"/>
    <cellStyle name="Euro 14 3 6" xfId="21181"/>
    <cellStyle name="Euro 14 3 7" xfId="24359"/>
    <cellStyle name="Euro 14 30" xfId="24342"/>
    <cellStyle name="Euro 14 4" xfId="2602"/>
    <cellStyle name="Euro 14 4 2" xfId="5466"/>
    <cellStyle name="Euro 14 4 3" xfId="11428"/>
    <cellStyle name="Euro 14 4 4" xfId="14681"/>
    <cellStyle name="Euro 14 4 5" xfId="17933"/>
    <cellStyle name="Euro 14 4 6" xfId="21182"/>
    <cellStyle name="Euro 14 4 7" xfId="24360"/>
    <cellStyle name="Euro 14 5" xfId="2603"/>
    <cellStyle name="Euro 14 5 2" xfId="5467"/>
    <cellStyle name="Euro 14 5 3" xfId="11429"/>
    <cellStyle name="Euro 14 5 4" xfId="14682"/>
    <cellStyle name="Euro 14 5 5" xfId="17934"/>
    <cellStyle name="Euro 14 5 6" xfId="21183"/>
    <cellStyle name="Euro 14 5 7" xfId="24361"/>
    <cellStyle name="Euro 14 6" xfId="2604"/>
    <cellStyle name="Euro 14 6 2" xfId="5468"/>
    <cellStyle name="Euro 14 6 3" xfId="11430"/>
    <cellStyle name="Euro 14 6 4" xfId="14683"/>
    <cellStyle name="Euro 14 6 5" xfId="17935"/>
    <cellStyle name="Euro 14 6 6" xfId="21184"/>
    <cellStyle name="Euro 14 6 7" xfId="24362"/>
    <cellStyle name="Euro 14 7" xfId="2605"/>
    <cellStyle name="Euro 14 7 2" xfId="5469"/>
    <cellStyle name="Euro 14 7 3" xfId="11431"/>
    <cellStyle name="Euro 14 7 4" xfId="14684"/>
    <cellStyle name="Euro 14 7 5" xfId="17936"/>
    <cellStyle name="Euro 14 7 6" xfId="21185"/>
    <cellStyle name="Euro 14 7 7" xfId="24363"/>
    <cellStyle name="Euro 14 8" xfId="2606"/>
    <cellStyle name="Euro 14 8 2" xfId="5470"/>
    <cellStyle name="Euro 14 8 3" xfId="11432"/>
    <cellStyle name="Euro 14 8 4" xfId="14685"/>
    <cellStyle name="Euro 14 8 5" xfId="17937"/>
    <cellStyle name="Euro 14 8 6" xfId="21186"/>
    <cellStyle name="Euro 14 8 7" xfId="24364"/>
    <cellStyle name="Euro 14 9" xfId="2607"/>
    <cellStyle name="Euro 14 9 2" xfId="5471"/>
    <cellStyle name="Euro 14 9 3" xfId="11433"/>
    <cellStyle name="Euro 14 9 4" xfId="14686"/>
    <cellStyle name="Euro 14 9 5" xfId="17938"/>
    <cellStyle name="Euro 14 9 6" xfId="21187"/>
    <cellStyle name="Euro 14 9 7" xfId="24365"/>
    <cellStyle name="Euro 140" xfId="25097"/>
    <cellStyle name="Euro 141" xfId="25077"/>
    <cellStyle name="Euro 142" xfId="25101"/>
    <cellStyle name="Euro 143" xfId="25083"/>
    <cellStyle name="Euro 144" xfId="25116"/>
    <cellStyle name="Euro 145" xfId="25129"/>
    <cellStyle name="Euro 146" xfId="25121"/>
    <cellStyle name="Euro 147" xfId="25156"/>
    <cellStyle name="Euro 148" xfId="25149"/>
    <cellStyle name="Euro 149" xfId="25157"/>
    <cellStyle name="Euro 15" xfId="251"/>
    <cellStyle name="Euro 15 10" xfId="2608"/>
    <cellStyle name="Euro 15 10 2" xfId="5472"/>
    <cellStyle name="Euro 15 10 3" xfId="11435"/>
    <cellStyle name="Euro 15 10 4" xfId="14688"/>
    <cellStyle name="Euro 15 10 5" xfId="17940"/>
    <cellStyle name="Euro 15 10 6" xfId="21189"/>
    <cellStyle name="Euro 15 10 7" xfId="24367"/>
    <cellStyle name="Euro 15 11" xfId="2609"/>
    <cellStyle name="Euro 15 11 2" xfId="5473"/>
    <cellStyle name="Euro 15 11 3" xfId="11436"/>
    <cellStyle name="Euro 15 11 4" xfId="14689"/>
    <cellStyle name="Euro 15 11 5" xfId="17941"/>
    <cellStyle name="Euro 15 11 6" xfId="21190"/>
    <cellStyle name="Euro 15 11 7" xfId="24368"/>
    <cellStyle name="Euro 15 12" xfId="2610"/>
    <cellStyle name="Euro 15 12 2" xfId="5474"/>
    <cellStyle name="Euro 15 12 3" xfId="11437"/>
    <cellStyle name="Euro 15 12 4" xfId="14690"/>
    <cellStyle name="Euro 15 12 5" xfId="17942"/>
    <cellStyle name="Euro 15 12 6" xfId="21191"/>
    <cellStyle name="Euro 15 12 7" xfId="24369"/>
    <cellStyle name="Euro 15 13" xfId="2611"/>
    <cellStyle name="Euro 15 13 2" xfId="5475"/>
    <cellStyle name="Euro 15 13 3" xfId="11438"/>
    <cellStyle name="Euro 15 13 4" xfId="14691"/>
    <cellStyle name="Euro 15 13 5" xfId="17943"/>
    <cellStyle name="Euro 15 13 6" xfId="21192"/>
    <cellStyle name="Euro 15 13 7" xfId="24370"/>
    <cellStyle name="Euro 15 14" xfId="2612"/>
    <cellStyle name="Euro 15 14 2" xfId="5476"/>
    <cellStyle name="Euro 15 14 3" xfId="11439"/>
    <cellStyle name="Euro 15 14 4" xfId="14692"/>
    <cellStyle name="Euro 15 14 5" xfId="17944"/>
    <cellStyle name="Euro 15 14 6" xfId="21193"/>
    <cellStyle name="Euro 15 14 7" xfId="24371"/>
    <cellStyle name="Euro 15 15" xfId="2613"/>
    <cellStyle name="Euro 15 15 2" xfId="5477"/>
    <cellStyle name="Euro 15 15 3" xfId="11440"/>
    <cellStyle name="Euro 15 15 4" xfId="14693"/>
    <cellStyle name="Euro 15 15 5" xfId="17945"/>
    <cellStyle name="Euro 15 15 6" xfId="21194"/>
    <cellStyle name="Euro 15 15 7" xfId="24372"/>
    <cellStyle name="Euro 15 16" xfId="2614"/>
    <cellStyle name="Euro 15 16 2" xfId="5478"/>
    <cellStyle name="Euro 15 16 3" xfId="11441"/>
    <cellStyle name="Euro 15 16 4" xfId="14694"/>
    <cellStyle name="Euro 15 16 5" xfId="17946"/>
    <cellStyle name="Euro 15 16 6" xfId="21195"/>
    <cellStyle name="Euro 15 16 7" xfId="24373"/>
    <cellStyle name="Euro 15 17" xfId="2615"/>
    <cellStyle name="Euro 15 17 2" xfId="5479"/>
    <cellStyle name="Euro 15 17 3" xfId="11442"/>
    <cellStyle name="Euro 15 17 4" xfId="14695"/>
    <cellStyle name="Euro 15 17 5" xfId="17947"/>
    <cellStyle name="Euro 15 17 6" xfId="21196"/>
    <cellStyle name="Euro 15 17 7" xfId="24374"/>
    <cellStyle name="Euro 15 18" xfId="2616"/>
    <cellStyle name="Euro 15 18 2" xfId="5480"/>
    <cellStyle name="Euro 15 18 3" xfId="11443"/>
    <cellStyle name="Euro 15 18 4" xfId="14696"/>
    <cellStyle name="Euro 15 18 5" xfId="17948"/>
    <cellStyle name="Euro 15 18 6" xfId="21197"/>
    <cellStyle name="Euro 15 18 7" xfId="24375"/>
    <cellStyle name="Euro 15 19" xfId="2617"/>
    <cellStyle name="Euro 15 19 2" xfId="5481"/>
    <cellStyle name="Euro 15 19 3" xfId="11444"/>
    <cellStyle name="Euro 15 19 4" xfId="14697"/>
    <cellStyle name="Euro 15 19 5" xfId="17949"/>
    <cellStyle name="Euro 15 19 6" xfId="21198"/>
    <cellStyle name="Euro 15 19 7" xfId="24376"/>
    <cellStyle name="Euro 15 2" xfId="2618"/>
    <cellStyle name="Euro 15 2 2" xfId="5482"/>
    <cellStyle name="Euro 15 2 3" xfId="11445"/>
    <cellStyle name="Euro 15 2 4" xfId="14698"/>
    <cellStyle name="Euro 15 2 5" xfId="17950"/>
    <cellStyle name="Euro 15 2 6" xfId="21199"/>
    <cellStyle name="Euro 15 2 7" xfId="24377"/>
    <cellStyle name="Euro 15 20" xfId="2619"/>
    <cellStyle name="Euro 15 20 2" xfId="5483"/>
    <cellStyle name="Euro 15 20 3" xfId="11446"/>
    <cellStyle name="Euro 15 20 4" xfId="14699"/>
    <cellStyle name="Euro 15 20 5" xfId="17951"/>
    <cellStyle name="Euro 15 20 6" xfId="21200"/>
    <cellStyle name="Euro 15 20 7" xfId="24378"/>
    <cellStyle name="Euro 15 21" xfId="2620"/>
    <cellStyle name="Euro 15 21 2" xfId="5484"/>
    <cellStyle name="Euro 15 21 3" xfId="11447"/>
    <cellStyle name="Euro 15 21 4" xfId="14700"/>
    <cellStyle name="Euro 15 21 5" xfId="17952"/>
    <cellStyle name="Euro 15 21 6" xfId="21201"/>
    <cellStyle name="Euro 15 21 7" xfId="24379"/>
    <cellStyle name="Euro 15 22" xfId="2621"/>
    <cellStyle name="Euro 15 22 2" xfId="5485"/>
    <cellStyle name="Euro 15 22 3" xfId="11448"/>
    <cellStyle name="Euro 15 22 4" xfId="14701"/>
    <cellStyle name="Euro 15 22 5" xfId="17953"/>
    <cellStyle name="Euro 15 22 6" xfId="21202"/>
    <cellStyle name="Euro 15 22 7" xfId="24380"/>
    <cellStyle name="Euro 15 23" xfId="2622"/>
    <cellStyle name="Euro 15 23 2" xfId="5486"/>
    <cellStyle name="Euro 15 23 3" xfId="11449"/>
    <cellStyle name="Euro 15 23 4" xfId="14702"/>
    <cellStyle name="Euro 15 23 5" xfId="17954"/>
    <cellStyle name="Euro 15 23 6" xfId="21203"/>
    <cellStyle name="Euro 15 23 7" xfId="24381"/>
    <cellStyle name="Euro 15 24" xfId="2623"/>
    <cellStyle name="Euro 15 24 2" xfId="5487"/>
    <cellStyle name="Euro 15 24 3" xfId="11450"/>
    <cellStyle name="Euro 15 24 4" xfId="14703"/>
    <cellStyle name="Euro 15 24 5" xfId="17955"/>
    <cellStyle name="Euro 15 24 6" xfId="21204"/>
    <cellStyle name="Euro 15 24 7" xfId="24382"/>
    <cellStyle name="Euro 15 25" xfId="3174"/>
    <cellStyle name="Euro 15 26" xfId="11434"/>
    <cellStyle name="Euro 15 27" xfId="14687"/>
    <cellStyle name="Euro 15 28" xfId="17939"/>
    <cellStyle name="Euro 15 29" xfId="21188"/>
    <cellStyle name="Euro 15 3" xfId="2624"/>
    <cellStyle name="Euro 15 3 2" xfId="5488"/>
    <cellStyle name="Euro 15 3 3" xfId="11451"/>
    <cellStyle name="Euro 15 3 4" xfId="14704"/>
    <cellStyle name="Euro 15 3 5" xfId="17956"/>
    <cellStyle name="Euro 15 3 6" xfId="21205"/>
    <cellStyle name="Euro 15 3 7" xfId="24383"/>
    <cellStyle name="Euro 15 30" xfId="24366"/>
    <cellStyle name="Euro 15 4" xfId="2625"/>
    <cellStyle name="Euro 15 4 2" xfId="5489"/>
    <cellStyle name="Euro 15 4 3" xfId="11452"/>
    <cellStyle name="Euro 15 4 4" xfId="14705"/>
    <cellStyle name="Euro 15 4 5" xfId="17957"/>
    <cellStyle name="Euro 15 4 6" xfId="21206"/>
    <cellStyle name="Euro 15 4 7" xfId="24384"/>
    <cellStyle name="Euro 15 5" xfId="2626"/>
    <cellStyle name="Euro 15 5 2" xfId="5490"/>
    <cellStyle name="Euro 15 5 3" xfId="11453"/>
    <cellStyle name="Euro 15 5 4" xfId="14706"/>
    <cellStyle name="Euro 15 5 5" xfId="17958"/>
    <cellStyle name="Euro 15 5 6" xfId="21207"/>
    <cellStyle name="Euro 15 5 7" xfId="24385"/>
    <cellStyle name="Euro 15 6" xfId="2627"/>
    <cellStyle name="Euro 15 6 2" xfId="5491"/>
    <cellStyle name="Euro 15 6 3" xfId="11454"/>
    <cellStyle name="Euro 15 6 4" xfId="14707"/>
    <cellStyle name="Euro 15 6 5" xfId="17959"/>
    <cellStyle name="Euro 15 6 6" xfId="21208"/>
    <cellStyle name="Euro 15 6 7" xfId="24386"/>
    <cellStyle name="Euro 15 7" xfId="2628"/>
    <cellStyle name="Euro 15 7 2" xfId="5492"/>
    <cellStyle name="Euro 15 7 3" xfId="11455"/>
    <cellStyle name="Euro 15 7 4" xfId="14708"/>
    <cellStyle name="Euro 15 7 5" xfId="17960"/>
    <cellStyle name="Euro 15 7 6" xfId="21209"/>
    <cellStyle name="Euro 15 7 7" xfId="24387"/>
    <cellStyle name="Euro 15 8" xfId="2629"/>
    <cellStyle name="Euro 15 8 2" xfId="5493"/>
    <cellStyle name="Euro 15 8 3" xfId="11456"/>
    <cellStyle name="Euro 15 8 4" xfId="14709"/>
    <cellStyle name="Euro 15 8 5" xfId="17961"/>
    <cellStyle name="Euro 15 8 6" xfId="21210"/>
    <cellStyle name="Euro 15 8 7" xfId="24388"/>
    <cellStyle name="Euro 15 9" xfId="2630"/>
    <cellStyle name="Euro 15 9 2" xfId="5494"/>
    <cellStyle name="Euro 15 9 3" xfId="11457"/>
    <cellStyle name="Euro 15 9 4" xfId="14710"/>
    <cellStyle name="Euro 15 9 5" xfId="17962"/>
    <cellStyle name="Euro 15 9 6" xfId="21211"/>
    <cellStyle name="Euro 15 9 7" xfId="24389"/>
    <cellStyle name="Euro 150" xfId="25091"/>
    <cellStyle name="Euro 151" xfId="25164"/>
    <cellStyle name="Euro 152" xfId="25093"/>
    <cellStyle name="Euro 153" xfId="25172"/>
    <cellStyle name="Euro 154" xfId="25147"/>
    <cellStyle name="Euro 16" xfId="252"/>
    <cellStyle name="Euro 16 2" xfId="3175"/>
    <cellStyle name="Euro 16 3" xfId="11458"/>
    <cellStyle name="Euro 16 4" xfId="14711"/>
    <cellStyle name="Euro 16 5" xfId="17963"/>
    <cellStyle name="Euro 16 6" xfId="21212"/>
    <cellStyle name="Euro 16 7" xfId="24390"/>
    <cellStyle name="Euro 17" xfId="253"/>
    <cellStyle name="Euro 17 2" xfId="3176"/>
    <cellStyle name="Euro 17 3" xfId="11459"/>
    <cellStyle name="Euro 17 4" xfId="14712"/>
    <cellStyle name="Euro 17 5" xfId="17964"/>
    <cellStyle name="Euro 17 6" xfId="21213"/>
    <cellStyle name="Euro 17 7" xfId="24391"/>
    <cellStyle name="Euro 18" xfId="254"/>
    <cellStyle name="Euro 18 2" xfId="3177"/>
    <cellStyle name="Euro 18 2 2" xfId="6406"/>
    <cellStyle name="Euro 18 2 2 2" xfId="8419"/>
    <cellStyle name="Euro 18 2 2 3" xfId="24962"/>
    <cellStyle name="Euro 18 2 3" xfId="8450"/>
    <cellStyle name="Euro 18 2 4" xfId="8456"/>
    <cellStyle name="Euro 18 2 5" xfId="8454"/>
    <cellStyle name="Euro 18 2 6" xfId="8309"/>
    <cellStyle name="Euro 18 2 7" xfId="8374"/>
    <cellStyle name="Euro 18 2 8" xfId="8609"/>
    <cellStyle name="Euro 18 2 9" xfId="8425"/>
    <cellStyle name="Euro 18 3" xfId="6407"/>
    <cellStyle name="Euro 18 4" xfId="11460"/>
    <cellStyle name="Euro 18 5" xfId="14713"/>
    <cellStyle name="Euro 18 6" xfId="17965"/>
    <cellStyle name="Euro 18 7" xfId="21214"/>
    <cellStyle name="Euro 18 8" xfId="24392"/>
    <cellStyle name="Euro 19" xfId="255"/>
    <cellStyle name="Euro 19 2" xfId="3178"/>
    <cellStyle name="Euro 19 3" xfId="11461"/>
    <cellStyle name="Euro 19 4" xfId="14714"/>
    <cellStyle name="Euro 19 5" xfId="17966"/>
    <cellStyle name="Euro 19 6" xfId="21215"/>
    <cellStyle name="Euro 19 7" xfId="24393"/>
    <cellStyle name="Euro 2" xfId="245"/>
    <cellStyle name="Euro 2 2" xfId="256"/>
    <cellStyle name="Euro 2 2 2" xfId="2631"/>
    <cellStyle name="Euro 2 2 3" xfId="6243"/>
    <cellStyle name="Euro 2 2 4" xfId="6245"/>
    <cellStyle name="Euro 2 2 5" xfId="6409"/>
    <cellStyle name="Euro 2 2 6" xfId="21217"/>
    <cellStyle name="Euro 2 2 7" xfId="24394"/>
    <cellStyle name="Euro 2 2 8" xfId="8424"/>
    <cellStyle name="Euro 2 3" xfId="6238"/>
    <cellStyle name="Euro 2 4" xfId="6241"/>
    <cellStyle name="Euro 2 5" xfId="6408"/>
    <cellStyle name="Euro 2 6" xfId="6322"/>
    <cellStyle name="Euro 20" xfId="257"/>
    <cellStyle name="Euro 20 2" xfId="3179"/>
    <cellStyle name="Euro 20 3" xfId="11463"/>
    <cellStyle name="Euro 20 4" xfId="14716"/>
    <cellStyle name="Euro 20 5" xfId="17968"/>
    <cellStyle name="Euro 20 6" xfId="21218"/>
    <cellStyle name="Euro 20 7" xfId="24395"/>
    <cellStyle name="Euro 21" xfId="258"/>
    <cellStyle name="Euro 21 2" xfId="3180"/>
    <cellStyle name="Euro 21 3" xfId="11464"/>
    <cellStyle name="Euro 21 4" xfId="14717"/>
    <cellStyle name="Euro 21 5" xfId="17969"/>
    <cellStyle name="Euro 21 6" xfId="21219"/>
    <cellStyle name="Euro 21 7" xfId="24396"/>
    <cellStyle name="Euro 22" xfId="259"/>
    <cellStyle name="Euro 22 2" xfId="3181"/>
    <cellStyle name="Euro 22 3" xfId="11465"/>
    <cellStyle name="Euro 22 4" xfId="14718"/>
    <cellStyle name="Euro 22 5" xfId="17970"/>
    <cellStyle name="Euro 22 6" xfId="21220"/>
    <cellStyle name="Euro 22 7" xfId="24397"/>
    <cellStyle name="Euro 23" xfId="260"/>
    <cellStyle name="Euro 23 2" xfId="3182"/>
    <cellStyle name="Euro 23 3" xfId="11466"/>
    <cellStyle name="Euro 23 4" xfId="14719"/>
    <cellStyle name="Euro 23 5" xfId="17971"/>
    <cellStyle name="Euro 23 6" xfId="21221"/>
    <cellStyle name="Euro 23 7" xfId="24398"/>
    <cellStyle name="Euro 24" xfId="261"/>
    <cellStyle name="Euro 24 2" xfId="3183"/>
    <cellStyle name="Euro 24 3" xfId="11467"/>
    <cellStyle name="Euro 24 4" xfId="14720"/>
    <cellStyle name="Euro 24 5" xfId="17972"/>
    <cellStyle name="Euro 24 6" xfId="21222"/>
    <cellStyle name="Euro 24 7" xfId="24399"/>
    <cellStyle name="Euro 25" xfId="262"/>
    <cellStyle name="Euro 25 2" xfId="3184"/>
    <cellStyle name="Euro 25 3" xfId="11468"/>
    <cellStyle name="Euro 25 4" xfId="14721"/>
    <cellStyle name="Euro 25 5" xfId="17973"/>
    <cellStyle name="Euro 25 6" xfId="21223"/>
    <cellStyle name="Euro 25 7" xfId="24400"/>
    <cellStyle name="Euro 26" xfId="263"/>
    <cellStyle name="Euro 26 2" xfId="3185"/>
    <cellStyle name="Euro 26 3" xfId="11469"/>
    <cellStyle name="Euro 26 4" xfId="14722"/>
    <cellStyle name="Euro 26 5" xfId="17974"/>
    <cellStyle name="Euro 26 6" xfId="21224"/>
    <cellStyle name="Euro 26 7" xfId="24401"/>
    <cellStyle name="Euro 27" xfId="264"/>
    <cellStyle name="Euro 27 2" xfId="3186"/>
    <cellStyle name="Euro 27 3" xfId="11470"/>
    <cellStyle name="Euro 27 4" xfId="14723"/>
    <cellStyle name="Euro 27 5" xfId="17975"/>
    <cellStyle name="Euro 27 6" xfId="21225"/>
    <cellStyle name="Euro 27 7" xfId="24402"/>
    <cellStyle name="Euro 28" xfId="265"/>
    <cellStyle name="Euro 28 2" xfId="3187"/>
    <cellStyle name="Euro 28 3" xfId="11471"/>
    <cellStyle name="Euro 28 4" xfId="14724"/>
    <cellStyle name="Euro 28 5" xfId="17976"/>
    <cellStyle name="Euro 28 6" xfId="21226"/>
    <cellStyle name="Euro 28 7" xfId="24403"/>
    <cellStyle name="Euro 29" xfId="266"/>
    <cellStyle name="Euro 29 2" xfId="3188"/>
    <cellStyle name="Euro 29 3" xfId="11472"/>
    <cellStyle name="Euro 29 4" xfId="14725"/>
    <cellStyle name="Euro 29 5" xfId="17977"/>
    <cellStyle name="Euro 29 6" xfId="21227"/>
    <cellStyle name="Euro 29 7" xfId="24404"/>
    <cellStyle name="Euro 3" xfId="267"/>
    <cellStyle name="Euro 3 10" xfId="25080"/>
    <cellStyle name="Euro 3 10 2" xfId="25309"/>
    <cellStyle name="Euro 3 10 3" xfId="25783"/>
    <cellStyle name="Euro 3 10 4" xfId="25658"/>
    <cellStyle name="Euro 3 10 5" xfId="25732"/>
    <cellStyle name="Euro 3 10 6" xfId="25711"/>
    <cellStyle name="Euro 3 10 7" xfId="25654"/>
    <cellStyle name="Euro 3 11" xfId="25099"/>
    <cellStyle name="Euro 3 11 2" xfId="25265"/>
    <cellStyle name="Euro 3 11 3" xfId="25777"/>
    <cellStyle name="Euro 3 11 4" xfId="25597"/>
    <cellStyle name="Euro 3 11 5" xfId="25590"/>
    <cellStyle name="Euro 3 11 6" xfId="25621"/>
    <cellStyle name="Euro 3 11 7" xfId="25681"/>
    <cellStyle name="Euro 3 12" xfId="25079"/>
    <cellStyle name="Euro 3 12 2" xfId="25374"/>
    <cellStyle name="Euro 3 12 3" xfId="25798"/>
    <cellStyle name="Euro 3 12 4" xfId="25810"/>
    <cellStyle name="Euro 3 12 5" xfId="25824"/>
    <cellStyle name="Euro 3 12 6" xfId="25586"/>
    <cellStyle name="Euro 3 12 7" xfId="25849"/>
    <cellStyle name="Euro 3 13" xfId="25106"/>
    <cellStyle name="Euro 3 13 2" xfId="25334"/>
    <cellStyle name="Euro 3 13 3" xfId="25786"/>
    <cellStyle name="Euro 3 13 4" xfId="25690"/>
    <cellStyle name="Euro 3 13 5" xfId="25609"/>
    <cellStyle name="Euro 3 13 6" xfId="25667"/>
    <cellStyle name="Euro 3 13 7" xfId="25725"/>
    <cellStyle name="Euro 3 14" xfId="25124"/>
    <cellStyle name="Euro 3 14 2" xfId="25227"/>
    <cellStyle name="Euro 3 14 3" xfId="25769"/>
    <cellStyle name="Euro 3 14 4" xfId="25603"/>
    <cellStyle name="Euro 3 14 5" xfId="25572"/>
    <cellStyle name="Euro 3 14 6" xfId="25671"/>
    <cellStyle name="Euro 3 14 7" xfId="25633"/>
    <cellStyle name="Euro 3 15" xfId="25117"/>
    <cellStyle name="Euro 3 15 2" xfId="25352"/>
    <cellStyle name="Euro 3 15 3" xfId="25789"/>
    <cellStyle name="Euro 3 15 4" xfId="25719"/>
    <cellStyle name="Euro 3 15 5" xfId="25653"/>
    <cellStyle name="Euro 3 15 6" xfId="25680"/>
    <cellStyle name="Euro 3 15 7" xfId="25705"/>
    <cellStyle name="Euro 3 16" xfId="25130"/>
    <cellStyle name="Euro 3 16 2" xfId="25220"/>
    <cellStyle name="Euro 3 16 3" xfId="25768"/>
    <cellStyle name="Euro 3 16 4" xfId="25604"/>
    <cellStyle name="Euro 3 16 5" xfId="25571"/>
    <cellStyle name="Euro 3 16 6" xfId="25736"/>
    <cellStyle name="Euro 3 16 7" xfId="25567"/>
    <cellStyle name="Euro 3 17" xfId="25122"/>
    <cellStyle name="Euro 3 17 2" xfId="25440"/>
    <cellStyle name="Euro 3 17 3" xfId="25809"/>
    <cellStyle name="Euro 3 17 4" xfId="25821"/>
    <cellStyle name="Euro 3 17 5" xfId="25835"/>
    <cellStyle name="Euro 3 17 6" xfId="25846"/>
    <cellStyle name="Euro 3 17 7" xfId="25860"/>
    <cellStyle name="Euro 3 18" xfId="25135"/>
    <cellStyle name="Euro 3 18 2" xfId="25274"/>
    <cellStyle name="Euro 3 18 3" xfId="25779"/>
    <cellStyle name="Euro 3 18 4" xfId="25657"/>
    <cellStyle name="Euro 3 18 5" xfId="25617"/>
    <cellStyle name="Euro 3 18 6" xfId="25726"/>
    <cellStyle name="Euro 3 18 7" xfId="25710"/>
    <cellStyle name="Euro 3 19" xfId="25142"/>
    <cellStyle name="Euro 3 2" xfId="2632"/>
    <cellStyle name="Euro 3 2 10" xfId="25281"/>
    <cellStyle name="Euro 3 2 11" xfId="25284"/>
    <cellStyle name="Euro 3 2 12" xfId="25345"/>
    <cellStyle name="Euro 3 2 13" xfId="25396"/>
    <cellStyle name="Euro 3 2 14" xfId="25386"/>
    <cellStyle name="Euro 3 2 15" xfId="25330"/>
    <cellStyle name="Euro 3 2 16" xfId="25261"/>
    <cellStyle name="Euro 3 2 17" xfId="25315"/>
    <cellStyle name="Euro 3 2 18" xfId="25263"/>
    <cellStyle name="Euro 3 2 19" xfId="25270"/>
    <cellStyle name="Euro 3 2 2" xfId="5495"/>
    <cellStyle name="Euro 3 2 20" xfId="25295"/>
    <cellStyle name="Euro 3 2 21" xfId="25267"/>
    <cellStyle name="Euro 3 2 22" xfId="25542"/>
    <cellStyle name="Euro 3 2 23" xfId="25688"/>
    <cellStyle name="Euro 3 2 24" xfId="25701"/>
    <cellStyle name="Euro 3 2 25" xfId="25698"/>
    <cellStyle name="Euro 3 2 26" xfId="25579"/>
    <cellStyle name="Euro 3 2 3" xfId="11474"/>
    <cellStyle name="Euro 3 2 4" xfId="14727"/>
    <cellStyle name="Euro 3 2 5" xfId="17979"/>
    <cellStyle name="Euro 3 2 6" xfId="21229"/>
    <cellStyle name="Euro 3 2 7" xfId="24405"/>
    <cellStyle name="Euro 3 2 8" xfId="25196"/>
    <cellStyle name="Euro 3 2 8 2" xfId="25238"/>
    <cellStyle name="Euro 3 2 8 3" xfId="25771"/>
    <cellStyle name="Euro 3 2 8 4" xfId="25655"/>
    <cellStyle name="Euro 3 2 8 5" xfId="25733"/>
    <cellStyle name="Euro 3 2 8 6" xfId="25649"/>
    <cellStyle name="Euro 3 2 8 7" xfId="25564"/>
    <cellStyle name="Euro 3 2 9" xfId="25273"/>
    <cellStyle name="Euro 3 20" xfId="25158"/>
    <cellStyle name="Euro 3 21" xfId="25146"/>
    <cellStyle name="Euro 3 22" xfId="25165"/>
    <cellStyle name="Euro 3 23" xfId="25151"/>
    <cellStyle name="Euro 3 24" xfId="25173"/>
    <cellStyle name="Euro 3 25" xfId="25159"/>
    <cellStyle name="Euro 3 26" xfId="25177"/>
    <cellStyle name="Euro 3 27" xfId="25168"/>
    <cellStyle name="Euro 3 28" xfId="25187"/>
    <cellStyle name="Euro 3 29" xfId="25532"/>
    <cellStyle name="Euro 3 3" xfId="24982"/>
    <cellStyle name="Euro 3 30" xfId="25694"/>
    <cellStyle name="Euro 3 31" xfId="25742"/>
    <cellStyle name="Euro 3 32" xfId="25635"/>
    <cellStyle name="Euro 3 33" xfId="25729"/>
    <cellStyle name="Euro 3 4" xfId="24991"/>
    <cellStyle name="Euro 3 5" xfId="25072"/>
    <cellStyle name="Euro 3 5 2" xfId="25205"/>
    <cellStyle name="Euro 3 5 3" xfId="25761"/>
    <cellStyle name="Euro 3 5 4" xfId="25650"/>
    <cellStyle name="Euro 3 5 5" xfId="25611"/>
    <cellStyle name="Euro 3 5 6" xfId="25552"/>
    <cellStyle name="Euro 3 5 7" xfId="25648"/>
    <cellStyle name="Euro 3 6" xfId="25086"/>
    <cellStyle name="Euro 3 6 2" xfId="25381"/>
    <cellStyle name="Euro 3 6 3" xfId="25800"/>
    <cellStyle name="Euro 3 6 4" xfId="25812"/>
    <cellStyle name="Euro 3 6 5" xfId="25826"/>
    <cellStyle name="Euro 3 6 6" xfId="25837"/>
    <cellStyle name="Euro 3 6 7" xfId="25851"/>
    <cellStyle name="Euro 3 7" xfId="25104"/>
    <cellStyle name="Euro 3 7 2" xfId="25361"/>
    <cellStyle name="Euro 3 7 3" xfId="25793"/>
    <cellStyle name="Euro 3 7 4" xfId="25661"/>
    <cellStyle name="Euro 3 7 5" xfId="25703"/>
    <cellStyle name="Euro 3 7 6" xfId="25685"/>
    <cellStyle name="Euro 3 7 7" xfId="25722"/>
    <cellStyle name="Euro 3 8" xfId="25096"/>
    <cellStyle name="Euro 3 8 2" xfId="25335"/>
    <cellStyle name="Euro 3 8 3" xfId="25787"/>
    <cellStyle name="Euro 3 8 4" xfId="25659"/>
    <cellStyle name="Euro 3 8 5" xfId="25612"/>
    <cellStyle name="Euro 3 8 6" xfId="25640"/>
    <cellStyle name="Euro 3 8 7" xfId="25624"/>
    <cellStyle name="Euro 3 9" xfId="25107"/>
    <cellStyle name="Euro 3 9 2" xfId="25340"/>
    <cellStyle name="Euro 3 9 3" xfId="25788"/>
    <cellStyle name="Euro 3 9 4" xfId="25691"/>
    <cellStyle name="Euro 3 9 5" xfId="25563"/>
    <cellStyle name="Euro 3 9 6" xfId="25737"/>
    <cellStyle name="Euro 3 9 7" xfId="25568"/>
    <cellStyle name="Euro 30" xfId="268"/>
    <cellStyle name="Euro 30 2" xfId="3189"/>
    <cellStyle name="Euro 30 3" xfId="11475"/>
    <cellStyle name="Euro 30 4" xfId="14728"/>
    <cellStyle name="Euro 30 5" xfId="17980"/>
    <cellStyle name="Euro 30 6" xfId="21230"/>
    <cellStyle name="Euro 30 7" xfId="24406"/>
    <cellStyle name="Euro 31" xfId="269"/>
    <cellStyle name="Euro 31 2" xfId="3190"/>
    <cellStyle name="Euro 31 3" xfId="11476"/>
    <cellStyle name="Euro 31 4" xfId="14729"/>
    <cellStyle name="Euro 31 5" xfId="17981"/>
    <cellStyle name="Euro 31 6" xfId="21231"/>
    <cellStyle name="Euro 31 7" xfId="24407"/>
    <cellStyle name="Euro 32" xfId="270"/>
    <cellStyle name="Euro 32 2" xfId="3191"/>
    <cellStyle name="Euro 32 3" xfId="11477"/>
    <cellStyle name="Euro 32 4" xfId="14730"/>
    <cellStyle name="Euro 32 5" xfId="17982"/>
    <cellStyle name="Euro 32 6" xfId="21232"/>
    <cellStyle name="Euro 32 7" xfId="24408"/>
    <cellStyle name="Euro 33" xfId="271"/>
    <cellStyle name="Euro 33 2" xfId="3192"/>
    <cellStyle name="Euro 33 3" xfId="11478"/>
    <cellStyle name="Euro 33 4" xfId="14731"/>
    <cellStyle name="Euro 33 5" xfId="17983"/>
    <cellStyle name="Euro 33 6" xfId="21233"/>
    <cellStyle name="Euro 33 7" xfId="24409"/>
    <cellStyle name="Euro 34" xfId="272"/>
    <cellStyle name="Euro 34 2" xfId="3193"/>
    <cellStyle name="Euro 34 3" xfId="11479"/>
    <cellStyle name="Euro 34 4" xfId="14732"/>
    <cellStyle name="Euro 34 5" xfId="17984"/>
    <cellStyle name="Euro 34 6" xfId="21234"/>
    <cellStyle name="Euro 34 7" xfId="24410"/>
    <cellStyle name="Euro 35" xfId="273"/>
    <cellStyle name="Euro 35 2" xfId="3194"/>
    <cellStyle name="Euro 35 3" xfId="11480"/>
    <cellStyle name="Euro 35 4" xfId="14733"/>
    <cellStyle name="Euro 35 5" xfId="17985"/>
    <cellStyle name="Euro 35 6" xfId="21235"/>
    <cellStyle name="Euro 35 7" xfId="24411"/>
    <cellStyle name="Euro 36" xfId="274"/>
    <cellStyle name="Euro 36 2" xfId="3195"/>
    <cellStyle name="Euro 36 3" xfId="11481"/>
    <cellStyle name="Euro 36 4" xfId="14734"/>
    <cellStyle name="Euro 36 5" xfId="17986"/>
    <cellStyle name="Euro 36 6" xfId="21236"/>
    <cellStyle name="Euro 36 7" xfId="24412"/>
    <cellStyle name="Euro 37" xfId="275"/>
    <cellStyle name="Euro 37 2" xfId="3196"/>
    <cellStyle name="Euro 37 3" xfId="11482"/>
    <cellStyle name="Euro 37 4" xfId="14735"/>
    <cellStyle name="Euro 37 5" xfId="17987"/>
    <cellStyle name="Euro 37 6" xfId="21237"/>
    <cellStyle name="Euro 37 7" xfId="24413"/>
    <cellStyle name="Euro 38" xfId="2633"/>
    <cellStyle name="Euro 38 10" xfId="2634"/>
    <cellStyle name="Euro 38 10 2" xfId="5497"/>
    <cellStyle name="Euro 38 10 3" xfId="11484"/>
    <cellStyle name="Euro 38 10 4" xfId="14737"/>
    <cellStyle name="Euro 38 10 5" xfId="17989"/>
    <cellStyle name="Euro 38 10 6" xfId="21239"/>
    <cellStyle name="Euro 38 10 7" xfId="24415"/>
    <cellStyle name="Euro 38 11" xfId="2635"/>
    <cellStyle name="Euro 38 11 2" xfId="5498"/>
    <cellStyle name="Euro 38 11 3" xfId="11485"/>
    <cellStyle name="Euro 38 11 4" xfId="14738"/>
    <cellStyle name="Euro 38 11 5" xfId="17990"/>
    <cellStyle name="Euro 38 11 6" xfId="21240"/>
    <cellStyle name="Euro 38 11 7" xfId="24416"/>
    <cellStyle name="Euro 38 12" xfId="2636"/>
    <cellStyle name="Euro 38 12 2" xfId="5499"/>
    <cellStyle name="Euro 38 12 3" xfId="11486"/>
    <cellStyle name="Euro 38 12 4" xfId="14739"/>
    <cellStyle name="Euro 38 12 5" xfId="17991"/>
    <cellStyle name="Euro 38 12 6" xfId="21241"/>
    <cellStyle name="Euro 38 12 7" xfId="24417"/>
    <cellStyle name="Euro 38 13" xfId="2637"/>
    <cellStyle name="Euro 38 13 2" xfId="5500"/>
    <cellStyle name="Euro 38 13 3" xfId="11487"/>
    <cellStyle name="Euro 38 13 4" xfId="14740"/>
    <cellStyle name="Euro 38 13 5" xfId="17992"/>
    <cellStyle name="Euro 38 13 6" xfId="21242"/>
    <cellStyle name="Euro 38 13 7" xfId="24418"/>
    <cellStyle name="Euro 38 14" xfId="5496"/>
    <cellStyle name="Euro 38 15" xfId="11483"/>
    <cellStyle name="Euro 38 16" xfId="14736"/>
    <cellStyle name="Euro 38 17" xfId="17988"/>
    <cellStyle name="Euro 38 18" xfId="21238"/>
    <cellStyle name="Euro 38 19" xfId="24414"/>
    <cellStyle name="Euro 38 2" xfId="2638"/>
    <cellStyle name="Euro 38 2 2" xfId="5501"/>
    <cellStyle name="Euro 38 2 3" xfId="11488"/>
    <cellStyle name="Euro 38 2 4" xfId="14741"/>
    <cellStyle name="Euro 38 2 5" xfId="17993"/>
    <cellStyle name="Euro 38 2 6" xfId="21243"/>
    <cellStyle name="Euro 38 2 7" xfId="24419"/>
    <cellStyle name="Euro 38 3" xfId="2639"/>
    <cellStyle name="Euro 38 3 2" xfId="5502"/>
    <cellStyle name="Euro 38 3 3" xfId="11489"/>
    <cellStyle name="Euro 38 3 4" xfId="14742"/>
    <cellStyle name="Euro 38 3 5" xfId="17994"/>
    <cellStyle name="Euro 38 3 6" xfId="21244"/>
    <cellStyle name="Euro 38 3 7" xfId="24420"/>
    <cellStyle name="Euro 38 4" xfId="2640"/>
    <cellStyle name="Euro 38 4 2" xfId="5503"/>
    <cellStyle name="Euro 38 4 3" xfId="11490"/>
    <cellStyle name="Euro 38 4 4" xfId="14743"/>
    <cellStyle name="Euro 38 4 5" xfId="17995"/>
    <cellStyle name="Euro 38 4 6" xfId="21245"/>
    <cellStyle name="Euro 38 4 7" xfId="24421"/>
    <cellStyle name="Euro 38 5" xfId="2641"/>
    <cellStyle name="Euro 38 5 2" xfId="5504"/>
    <cellStyle name="Euro 38 5 3" xfId="11491"/>
    <cellStyle name="Euro 38 5 4" xfId="14744"/>
    <cellStyle name="Euro 38 5 5" xfId="17996"/>
    <cellStyle name="Euro 38 5 6" xfId="21246"/>
    <cellStyle name="Euro 38 5 7" xfId="24422"/>
    <cellStyle name="Euro 38 6" xfId="2642"/>
    <cellStyle name="Euro 38 6 2" xfId="5505"/>
    <cellStyle name="Euro 38 6 3" xfId="11492"/>
    <cellStyle name="Euro 38 6 4" xfId="14745"/>
    <cellStyle name="Euro 38 6 5" xfId="17997"/>
    <cellStyle name="Euro 38 6 6" xfId="21247"/>
    <cellStyle name="Euro 38 6 7" xfId="24423"/>
    <cellStyle name="Euro 38 7" xfId="2643"/>
    <cellStyle name="Euro 38 7 2" xfId="5506"/>
    <cellStyle name="Euro 38 7 3" xfId="11493"/>
    <cellStyle name="Euro 38 7 4" xfId="14746"/>
    <cellStyle name="Euro 38 7 5" xfId="17998"/>
    <cellStyle name="Euro 38 7 6" xfId="21248"/>
    <cellStyle name="Euro 38 7 7" xfId="24424"/>
    <cellStyle name="Euro 38 8" xfId="2644"/>
    <cellStyle name="Euro 38 8 2" xfId="5507"/>
    <cellStyle name="Euro 38 8 3" xfId="11494"/>
    <cellStyle name="Euro 38 8 4" xfId="14747"/>
    <cellStyle name="Euro 38 8 5" xfId="17999"/>
    <cellStyle name="Euro 38 8 6" xfId="21249"/>
    <cellStyle name="Euro 38 8 7" xfId="24425"/>
    <cellStyle name="Euro 38 9" xfId="2645"/>
    <cellStyle name="Euro 38 9 2" xfId="5508"/>
    <cellStyle name="Euro 38 9 3" xfId="11495"/>
    <cellStyle name="Euro 38 9 4" xfId="14748"/>
    <cellStyle name="Euro 38 9 5" xfId="18000"/>
    <cellStyle name="Euro 38 9 6" xfId="21250"/>
    <cellStyle name="Euro 38 9 7" xfId="24426"/>
    <cellStyle name="Euro 39" xfId="2646"/>
    <cellStyle name="Euro 39 10" xfId="2647"/>
    <cellStyle name="Euro 39 10 2" xfId="5510"/>
    <cellStyle name="Euro 39 10 3" xfId="11497"/>
    <cellStyle name="Euro 39 10 4" xfId="14750"/>
    <cellStyle name="Euro 39 10 5" xfId="18002"/>
    <cellStyle name="Euro 39 10 6" xfId="21252"/>
    <cellStyle name="Euro 39 10 7" xfId="24428"/>
    <cellStyle name="Euro 39 11" xfId="2648"/>
    <cellStyle name="Euro 39 11 2" xfId="5511"/>
    <cellStyle name="Euro 39 11 3" xfId="11498"/>
    <cellStyle name="Euro 39 11 4" xfId="14751"/>
    <cellStyle name="Euro 39 11 5" xfId="18003"/>
    <cellStyle name="Euro 39 11 6" xfId="21253"/>
    <cellStyle name="Euro 39 11 7" xfId="24429"/>
    <cellStyle name="Euro 39 12" xfId="2649"/>
    <cellStyle name="Euro 39 12 2" xfId="5512"/>
    <cellStyle name="Euro 39 12 3" xfId="11499"/>
    <cellStyle name="Euro 39 12 4" xfId="14752"/>
    <cellStyle name="Euro 39 12 5" xfId="18004"/>
    <cellStyle name="Euro 39 12 6" xfId="21254"/>
    <cellStyle name="Euro 39 12 7" xfId="24430"/>
    <cellStyle name="Euro 39 13" xfId="2650"/>
    <cellStyle name="Euro 39 13 2" xfId="5513"/>
    <cellStyle name="Euro 39 13 3" xfId="11500"/>
    <cellStyle name="Euro 39 13 4" xfId="14753"/>
    <cellStyle name="Euro 39 13 5" xfId="18005"/>
    <cellStyle name="Euro 39 13 6" xfId="21255"/>
    <cellStyle name="Euro 39 13 7" xfId="24431"/>
    <cellStyle name="Euro 39 14" xfId="5509"/>
    <cellStyle name="Euro 39 15" xfId="11496"/>
    <cellStyle name="Euro 39 16" xfId="14749"/>
    <cellStyle name="Euro 39 17" xfId="18001"/>
    <cellStyle name="Euro 39 18" xfId="21251"/>
    <cellStyle name="Euro 39 19" xfId="24427"/>
    <cellStyle name="Euro 39 2" xfId="2651"/>
    <cellStyle name="Euro 39 2 2" xfId="5514"/>
    <cellStyle name="Euro 39 2 3" xfId="11501"/>
    <cellStyle name="Euro 39 2 4" xfId="14754"/>
    <cellStyle name="Euro 39 2 5" xfId="18006"/>
    <cellStyle name="Euro 39 2 6" xfId="21256"/>
    <cellStyle name="Euro 39 2 7" xfId="24432"/>
    <cellStyle name="Euro 39 3" xfId="2652"/>
    <cellStyle name="Euro 39 3 2" xfId="5515"/>
    <cellStyle name="Euro 39 3 3" xfId="11502"/>
    <cellStyle name="Euro 39 3 4" xfId="14755"/>
    <cellStyle name="Euro 39 3 5" xfId="18007"/>
    <cellStyle name="Euro 39 3 6" xfId="21257"/>
    <cellStyle name="Euro 39 3 7" xfId="24433"/>
    <cellStyle name="Euro 39 4" xfId="2653"/>
    <cellStyle name="Euro 39 4 2" xfId="5516"/>
    <cellStyle name="Euro 39 4 3" xfId="11503"/>
    <cellStyle name="Euro 39 4 4" xfId="14756"/>
    <cellStyle name="Euro 39 4 5" xfId="18008"/>
    <cellStyle name="Euro 39 4 6" xfId="21258"/>
    <cellStyle name="Euro 39 4 7" xfId="24434"/>
    <cellStyle name="Euro 39 5" xfId="2654"/>
    <cellStyle name="Euro 39 5 2" xfId="5517"/>
    <cellStyle name="Euro 39 5 3" xfId="11504"/>
    <cellStyle name="Euro 39 5 4" xfId="14757"/>
    <cellStyle name="Euro 39 5 5" xfId="18009"/>
    <cellStyle name="Euro 39 5 6" xfId="21259"/>
    <cellStyle name="Euro 39 5 7" xfId="24435"/>
    <cellStyle name="Euro 39 6" xfId="2655"/>
    <cellStyle name="Euro 39 6 2" xfId="5518"/>
    <cellStyle name="Euro 39 6 3" xfId="11505"/>
    <cellStyle name="Euro 39 6 4" xfId="14758"/>
    <cellStyle name="Euro 39 6 5" xfId="18010"/>
    <cellStyle name="Euro 39 6 6" xfId="21260"/>
    <cellStyle name="Euro 39 6 7" xfId="24436"/>
    <cellStyle name="Euro 39 7" xfId="2656"/>
    <cellStyle name="Euro 39 7 2" xfId="5519"/>
    <cellStyle name="Euro 39 7 3" xfId="11506"/>
    <cellStyle name="Euro 39 7 4" xfId="14759"/>
    <cellStyle name="Euro 39 7 5" xfId="18011"/>
    <cellStyle name="Euro 39 7 6" xfId="21261"/>
    <cellStyle name="Euro 39 7 7" xfId="24437"/>
    <cellStyle name="Euro 39 8" xfId="2657"/>
    <cellStyle name="Euro 39 8 2" xfId="5520"/>
    <cellStyle name="Euro 39 8 3" xfId="11507"/>
    <cellStyle name="Euro 39 8 4" xfId="14760"/>
    <cellStyle name="Euro 39 8 5" xfId="18012"/>
    <cellStyle name="Euro 39 8 6" xfId="21262"/>
    <cellStyle name="Euro 39 8 7" xfId="24438"/>
    <cellStyle name="Euro 39 9" xfId="2658"/>
    <cellStyle name="Euro 39 9 2" xfId="5521"/>
    <cellStyle name="Euro 39 9 3" xfId="11508"/>
    <cellStyle name="Euro 39 9 4" xfId="14761"/>
    <cellStyle name="Euro 39 9 5" xfId="18013"/>
    <cellStyle name="Euro 39 9 6" xfId="21263"/>
    <cellStyle name="Euro 39 9 7" xfId="24439"/>
    <cellStyle name="Euro 4" xfId="276"/>
    <cellStyle name="Euro 4 10" xfId="2659"/>
    <cellStyle name="Euro 4 10 2" xfId="5522"/>
    <cellStyle name="Euro 4 10 3" xfId="11510"/>
    <cellStyle name="Euro 4 10 4" xfId="14763"/>
    <cellStyle name="Euro 4 10 5" xfId="18015"/>
    <cellStyle name="Euro 4 10 6" xfId="21265"/>
    <cellStyle name="Euro 4 10 7" xfId="24441"/>
    <cellStyle name="Euro 4 11" xfId="2660"/>
    <cellStyle name="Euro 4 11 2" xfId="5523"/>
    <cellStyle name="Euro 4 11 3" xfId="11511"/>
    <cellStyle name="Euro 4 11 4" xfId="14764"/>
    <cellStyle name="Euro 4 11 5" xfId="18016"/>
    <cellStyle name="Euro 4 11 6" xfId="21266"/>
    <cellStyle name="Euro 4 11 7" xfId="24442"/>
    <cellStyle name="Euro 4 12" xfId="2661"/>
    <cellStyle name="Euro 4 12 2" xfId="5524"/>
    <cellStyle name="Euro 4 12 3" xfId="11512"/>
    <cellStyle name="Euro 4 12 4" xfId="14765"/>
    <cellStyle name="Euro 4 12 5" xfId="18017"/>
    <cellStyle name="Euro 4 12 6" xfId="21267"/>
    <cellStyle name="Euro 4 12 7" xfId="24443"/>
    <cellStyle name="Euro 4 13" xfId="2662"/>
    <cellStyle name="Euro 4 13 2" xfId="5525"/>
    <cellStyle name="Euro 4 13 3" xfId="11513"/>
    <cellStyle name="Euro 4 13 4" xfId="14766"/>
    <cellStyle name="Euro 4 13 5" xfId="18018"/>
    <cellStyle name="Euro 4 13 6" xfId="21268"/>
    <cellStyle name="Euro 4 13 7" xfId="24444"/>
    <cellStyle name="Euro 4 14" xfId="2663"/>
    <cellStyle name="Euro 4 14 2" xfId="5526"/>
    <cellStyle name="Euro 4 14 3" xfId="11514"/>
    <cellStyle name="Euro 4 14 4" xfId="14767"/>
    <cellStyle name="Euro 4 14 5" xfId="18019"/>
    <cellStyle name="Euro 4 14 6" xfId="21269"/>
    <cellStyle name="Euro 4 14 7" xfId="24445"/>
    <cellStyle name="Euro 4 15" xfId="2664"/>
    <cellStyle name="Euro 4 15 2" xfId="5527"/>
    <cellStyle name="Euro 4 15 3" xfId="11515"/>
    <cellStyle name="Euro 4 15 4" xfId="14768"/>
    <cellStyle name="Euro 4 15 5" xfId="18020"/>
    <cellStyle name="Euro 4 15 6" xfId="21270"/>
    <cellStyle name="Euro 4 15 7" xfId="24446"/>
    <cellStyle name="Euro 4 16" xfId="3197"/>
    <cellStyle name="Euro 4 17" xfId="11509"/>
    <cellStyle name="Euro 4 18" xfId="14762"/>
    <cellStyle name="Euro 4 19" xfId="18014"/>
    <cellStyle name="Euro 4 2" xfId="2665"/>
    <cellStyle name="Euro 4 2 2" xfId="5528"/>
    <cellStyle name="Euro 4 2 3" xfId="11516"/>
    <cellStyle name="Euro 4 2 4" xfId="14769"/>
    <cellStyle name="Euro 4 2 5" xfId="18021"/>
    <cellStyle name="Euro 4 2 6" xfId="21271"/>
    <cellStyle name="Euro 4 2 7" xfId="24447"/>
    <cellStyle name="Euro 4 20" xfId="21264"/>
    <cellStyle name="Euro 4 21" xfId="24440"/>
    <cellStyle name="Euro 4 22" xfId="24987"/>
    <cellStyle name="Euro 4 23" xfId="24995"/>
    <cellStyle name="Euro 4 24" xfId="25191"/>
    <cellStyle name="Euro 4 24 2" xfId="25206"/>
    <cellStyle name="Euro 4 24 3" xfId="25762"/>
    <cellStyle name="Euro 4 24 4" xfId="25620"/>
    <cellStyle name="Euro 4 24 5" xfId="25668"/>
    <cellStyle name="Euro 4 24 6" xfId="25550"/>
    <cellStyle name="Euro 4 24 7" xfId="25557"/>
    <cellStyle name="Euro 4 25" xfId="25213"/>
    <cellStyle name="Euro 4 26" xfId="25322"/>
    <cellStyle name="Euro 4 27" xfId="25367"/>
    <cellStyle name="Euro 4 28" xfId="25255"/>
    <cellStyle name="Euro 4 29" xfId="25412"/>
    <cellStyle name="Euro 4 3" xfId="2666"/>
    <cellStyle name="Euro 4 3 2" xfId="5529"/>
    <cellStyle name="Euro 4 3 3" xfId="11517"/>
    <cellStyle name="Euro 4 3 4" xfId="14770"/>
    <cellStyle name="Euro 4 3 5" xfId="18022"/>
    <cellStyle name="Euro 4 3 6" xfId="21272"/>
    <cellStyle name="Euro 4 3 7" xfId="24448"/>
    <cellStyle name="Euro 4 30" xfId="25328"/>
    <cellStyle name="Euro 4 31" xfId="25228"/>
    <cellStyle name="Euro 4 32" xfId="25245"/>
    <cellStyle name="Euro 4 33" xfId="25349"/>
    <cellStyle name="Euro 4 34" xfId="25221"/>
    <cellStyle name="Euro 4 35" xfId="25439"/>
    <cellStyle name="Euro 4 36" xfId="25348"/>
    <cellStyle name="Euro 4 37" xfId="25222"/>
    <cellStyle name="Euro 4 38" xfId="25536"/>
    <cellStyle name="Euro 4 39" xfId="25596"/>
    <cellStyle name="Euro 4 4" xfId="2667"/>
    <cellStyle name="Euro 4 4 2" xfId="5530"/>
    <cellStyle name="Euro 4 4 3" xfId="11518"/>
    <cellStyle name="Euro 4 4 4" xfId="14771"/>
    <cellStyle name="Euro 4 4 5" xfId="18023"/>
    <cellStyle name="Euro 4 4 6" xfId="21273"/>
    <cellStyle name="Euro 4 4 7" xfId="24449"/>
    <cellStyle name="Euro 4 40" xfId="25699"/>
    <cellStyle name="Euro 4 41" xfId="25753"/>
    <cellStyle name="Euro 4 42" xfId="25636"/>
    <cellStyle name="Euro 4 5" xfId="2668"/>
    <cellStyle name="Euro 4 5 2" xfId="5531"/>
    <cellStyle name="Euro 4 5 3" xfId="11519"/>
    <cellStyle name="Euro 4 5 4" xfId="14772"/>
    <cellStyle name="Euro 4 5 5" xfId="18024"/>
    <cellStyle name="Euro 4 5 6" xfId="21274"/>
    <cellStyle name="Euro 4 5 7" xfId="24450"/>
    <cellStyle name="Euro 4 6" xfId="2669"/>
    <cellStyle name="Euro 4 6 2" xfId="5532"/>
    <cellStyle name="Euro 4 6 3" xfId="11520"/>
    <cellStyle name="Euro 4 6 4" xfId="14773"/>
    <cellStyle name="Euro 4 6 5" xfId="18025"/>
    <cellStyle name="Euro 4 6 6" xfId="21275"/>
    <cellStyle name="Euro 4 6 7" xfId="24451"/>
    <cellStyle name="Euro 4 7" xfId="2670"/>
    <cellStyle name="Euro 4 7 2" xfId="5533"/>
    <cellStyle name="Euro 4 7 3" xfId="11521"/>
    <cellStyle name="Euro 4 7 4" xfId="14774"/>
    <cellStyle name="Euro 4 7 5" xfId="18026"/>
    <cellStyle name="Euro 4 7 6" xfId="21276"/>
    <cellStyle name="Euro 4 7 7" xfId="24452"/>
    <cellStyle name="Euro 4 8" xfId="2671"/>
    <cellStyle name="Euro 4 8 2" xfId="5534"/>
    <cellStyle name="Euro 4 8 3" xfId="11522"/>
    <cellStyle name="Euro 4 8 4" xfId="14775"/>
    <cellStyle name="Euro 4 8 5" xfId="18027"/>
    <cellStyle name="Euro 4 8 6" xfId="21277"/>
    <cellStyle name="Euro 4 8 7" xfId="24453"/>
    <cellStyle name="Euro 4 9" xfId="2672"/>
    <cellStyle name="Euro 4 9 2" xfId="5535"/>
    <cellStyle name="Euro 4 9 3" xfId="11523"/>
    <cellStyle name="Euro 4 9 4" xfId="14776"/>
    <cellStyle name="Euro 4 9 5" xfId="18028"/>
    <cellStyle name="Euro 4 9 6" xfId="21278"/>
    <cellStyle name="Euro 4 9 7" xfId="24454"/>
    <cellStyle name="Euro 40" xfId="2673"/>
    <cellStyle name="Euro 40 10" xfId="2674"/>
    <cellStyle name="Euro 40 10 2" xfId="5537"/>
    <cellStyle name="Euro 40 10 3" xfId="11525"/>
    <cellStyle name="Euro 40 10 4" xfId="14778"/>
    <cellStyle name="Euro 40 10 5" xfId="18030"/>
    <cellStyle name="Euro 40 10 6" xfId="21280"/>
    <cellStyle name="Euro 40 10 7" xfId="24456"/>
    <cellStyle name="Euro 40 11" xfId="2675"/>
    <cellStyle name="Euro 40 11 2" xfId="5538"/>
    <cellStyle name="Euro 40 11 3" xfId="11526"/>
    <cellStyle name="Euro 40 11 4" xfId="14779"/>
    <cellStyle name="Euro 40 11 5" xfId="18031"/>
    <cellStyle name="Euro 40 11 6" xfId="21281"/>
    <cellStyle name="Euro 40 11 7" xfId="24457"/>
    <cellStyle name="Euro 40 12" xfId="2676"/>
    <cellStyle name="Euro 40 12 2" xfId="5539"/>
    <cellStyle name="Euro 40 12 3" xfId="11527"/>
    <cellStyle name="Euro 40 12 4" xfId="14780"/>
    <cellStyle name="Euro 40 12 5" xfId="18032"/>
    <cellStyle name="Euro 40 12 6" xfId="21282"/>
    <cellStyle name="Euro 40 12 7" xfId="24458"/>
    <cellStyle name="Euro 40 13" xfId="2677"/>
    <cellStyle name="Euro 40 13 2" xfId="5540"/>
    <cellStyle name="Euro 40 13 3" xfId="11528"/>
    <cellStyle name="Euro 40 13 4" xfId="14781"/>
    <cellStyle name="Euro 40 13 5" xfId="18033"/>
    <cellStyle name="Euro 40 13 6" xfId="21283"/>
    <cellStyle name="Euro 40 13 7" xfId="24459"/>
    <cellStyle name="Euro 40 14" xfId="5536"/>
    <cellStyle name="Euro 40 15" xfId="11524"/>
    <cellStyle name="Euro 40 16" xfId="14777"/>
    <cellStyle name="Euro 40 17" xfId="18029"/>
    <cellStyle name="Euro 40 18" xfId="21279"/>
    <cellStyle name="Euro 40 19" xfId="24455"/>
    <cellStyle name="Euro 40 2" xfId="2678"/>
    <cellStyle name="Euro 40 2 2" xfId="5541"/>
    <cellStyle name="Euro 40 2 3" xfId="11529"/>
    <cellStyle name="Euro 40 2 4" xfId="14782"/>
    <cellStyle name="Euro 40 2 5" xfId="18034"/>
    <cellStyle name="Euro 40 2 6" xfId="21284"/>
    <cellStyle name="Euro 40 2 7" xfId="24460"/>
    <cellStyle name="Euro 40 3" xfId="2679"/>
    <cellStyle name="Euro 40 3 2" xfId="5542"/>
    <cellStyle name="Euro 40 3 3" xfId="11530"/>
    <cellStyle name="Euro 40 3 4" xfId="14783"/>
    <cellStyle name="Euro 40 3 5" xfId="18035"/>
    <cellStyle name="Euro 40 3 6" xfId="21285"/>
    <cellStyle name="Euro 40 3 7" xfId="24461"/>
    <cellStyle name="Euro 40 4" xfId="2680"/>
    <cellStyle name="Euro 40 4 2" xfId="5543"/>
    <cellStyle name="Euro 40 4 3" xfId="11531"/>
    <cellStyle name="Euro 40 4 4" xfId="14784"/>
    <cellStyle name="Euro 40 4 5" xfId="18036"/>
    <cellStyle name="Euro 40 4 6" xfId="21286"/>
    <cellStyle name="Euro 40 4 7" xfId="24462"/>
    <cellStyle name="Euro 40 5" xfId="2681"/>
    <cellStyle name="Euro 40 5 2" xfId="5544"/>
    <cellStyle name="Euro 40 5 3" xfId="11532"/>
    <cellStyle name="Euro 40 5 4" xfId="14785"/>
    <cellStyle name="Euro 40 5 5" xfId="18037"/>
    <cellStyle name="Euro 40 5 6" xfId="21287"/>
    <cellStyle name="Euro 40 5 7" xfId="24463"/>
    <cellStyle name="Euro 40 6" xfId="2682"/>
    <cellStyle name="Euro 40 6 2" xfId="5545"/>
    <cellStyle name="Euro 40 6 3" xfId="11533"/>
    <cellStyle name="Euro 40 6 4" xfId="14786"/>
    <cellStyle name="Euro 40 6 5" xfId="18038"/>
    <cellStyle name="Euro 40 6 6" xfId="21288"/>
    <cellStyle name="Euro 40 6 7" xfId="24464"/>
    <cellStyle name="Euro 40 7" xfId="2683"/>
    <cellStyle name="Euro 40 7 2" xfId="5546"/>
    <cellStyle name="Euro 40 7 3" xfId="11534"/>
    <cellStyle name="Euro 40 7 4" xfId="14787"/>
    <cellStyle name="Euro 40 7 5" xfId="18039"/>
    <cellStyle name="Euro 40 7 6" xfId="21289"/>
    <cellStyle name="Euro 40 7 7" xfId="24465"/>
    <cellStyle name="Euro 40 8" xfId="2684"/>
    <cellStyle name="Euro 40 8 2" xfId="5547"/>
    <cellStyle name="Euro 40 8 3" xfId="11535"/>
    <cellStyle name="Euro 40 8 4" xfId="14788"/>
    <cellStyle name="Euro 40 8 5" xfId="18040"/>
    <cellStyle name="Euro 40 8 6" xfId="21290"/>
    <cellStyle name="Euro 40 8 7" xfId="24466"/>
    <cellStyle name="Euro 40 9" xfId="2685"/>
    <cellStyle name="Euro 40 9 2" xfId="5548"/>
    <cellStyle name="Euro 40 9 3" xfId="11536"/>
    <cellStyle name="Euro 40 9 4" xfId="14789"/>
    <cellStyle name="Euro 40 9 5" xfId="18041"/>
    <cellStyle name="Euro 40 9 6" xfId="21291"/>
    <cellStyle name="Euro 40 9 7" xfId="24467"/>
    <cellStyle name="Euro 41" xfId="2686"/>
    <cellStyle name="Euro 41 10" xfId="2687"/>
    <cellStyle name="Euro 41 10 2" xfId="5550"/>
    <cellStyle name="Euro 41 10 3" xfId="11538"/>
    <cellStyle name="Euro 41 10 4" xfId="14791"/>
    <cellStyle name="Euro 41 10 5" xfId="18043"/>
    <cellStyle name="Euro 41 10 6" xfId="21293"/>
    <cellStyle name="Euro 41 10 7" xfId="24469"/>
    <cellStyle name="Euro 41 11" xfId="2688"/>
    <cellStyle name="Euro 41 11 2" xfId="5551"/>
    <cellStyle name="Euro 41 11 3" xfId="11539"/>
    <cellStyle name="Euro 41 11 4" xfId="14792"/>
    <cellStyle name="Euro 41 11 5" xfId="18044"/>
    <cellStyle name="Euro 41 11 6" xfId="21294"/>
    <cellStyle name="Euro 41 11 7" xfId="24470"/>
    <cellStyle name="Euro 41 12" xfId="2689"/>
    <cellStyle name="Euro 41 12 2" xfId="5552"/>
    <cellStyle name="Euro 41 12 3" xfId="11540"/>
    <cellStyle name="Euro 41 12 4" xfId="14793"/>
    <cellStyle name="Euro 41 12 5" xfId="18045"/>
    <cellStyle name="Euro 41 12 6" xfId="21295"/>
    <cellStyle name="Euro 41 12 7" xfId="24471"/>
    <cellStyle name="Euro 41 13" xfId="2690"/>
    <cellStyle name="Euro 41 13 2" xfId="5553"/>
    <cellStyle name="Euro 41 13 3" xfId="11541"/>
    <cellStyle name="Euro 41 13 4" xfId="14794"/>
    <cellStyle name="Euro 41 13 5" xfId="18046"/>
    <cellStyle name="Euro 41 13 6" xfId="21296"/>
    <cellStyle name="Euro 41 13 7" xfId="24472"/>
    <cellStyle name="Euro 41 14" xfId="5549"/>
    <cellStyle name="Euro 41 15" xfId="11537"/>
    <cellStyle name="Euro 41 16" xfId="14790"/>
    <cellStyle name="Euro 41 17" xfId="18042"/>
    <cellStyle name="Euro 41 18" xfId="21292"/>
    <cellStyle name="Euro 41 19" xfId="24468"/>
    <cellStyle name="Euro 41 2" xfId="2691"/>
    <cellStyle name="Euro 41 2 2" xfId="5554"/>
    <cellStyle name="Euro 41 2 3" xfId="11542"/>
    <cellStyle name="Euro 41 2 4" xfId="14795"/>
    <cellStyle name="Euro 41 2 5" xfId="18047"/>
    <cellStyle name="Euro 41 2 6" xfId="21297"/>
    <cellStyle name="Euro 41 2 7" xfId="24473"/>
    <cellStyle name="Euro 41 3" xfId="2692"/>
    <cellStyle name="Euro 41 3 2" xfId="5555"/>
    <cellStyle name="Euro 41 3 3" xfId="11543"/>
    <cellStyle name="Euro 41 3 4" xfId="14796"/>
    <cellStyle name="Euro 41 3 5" xfId="18048"/>
    <cellStyle name="Euro 41 3 6" xfId="21298"/>
    <cellStyle name="Euro 41 3 7" xfId="24474"/>
    <cellStyle name="Euro 41 4" xfId="2693"/>
    <cellStyle name="Euro 41 4 2" xfId="5556"/>
    <cellStyle name="Euro 41 4 3" xfId="11544"/>
    <cellStyle name="Euro 41 4 4" xfId="14797"/>
    <cellStyle name="Euro 41 4 5" xfId="18049"/>
    <cellStyle name="Euro 41 4 6" xfId="21299"/>
    <cellStyle name="Euro 41 4 7" xfId="24475"/>
    <cellStyle name="Euro 41 5" xfId="2694"/>
    <cellStyle name="Euro 41 5 2" xfId="5557"/>
    <cellStyle name="Euro 41 5 3" xfId="11545"/>
    <cellStyle name="Euro 41 5 4" xfId="14798"/>
    <cellStyle name="Euro 41 5 5" xfId="18050"/>
    <cellStyle name="Euro 41 5 6" xfId="21300"/>
    <cellStyle name="Euro 41 5 7" xfId="24476"/>
    <cellStyle name="Euro 41 6" xfId="2695"/>
    <cellStyle name="Euro 41 6 2" xfId="5558"/>
    <cellStyle name="Euro 41 6 3" xfId="11546"/>
    <cellStyle name="Euro 41 6 4" xfId="14799"/>
    <cellStyle name="Euro 41 6 5" xfId="18051"/>
    <cellStyle name="Euro 41 6 6" xfId="21301"/>
    <cellStyle name="Euro 41 6 7" xfId="24477"/>
    <cellStyle name="Euro 41 7" xfId="2696"/>
    <cellStyle name="Euro 41 7 2" xfId="5559"/>
    <cellStyle name="Euro 41 7 3" xfId="11547"/>
    <cellStyle name="Euro 41 7 4" xfId="14800"/>
    <cellStyle name="Euro 41 7 5" xfId="18052"/>
    <cellStyle name="Euro 41 7 6" xfId="21302"/>
    <cellStyle name="Euro 41 7 7" xfId="24478"/>
    <cellStyle name="Euro 41 8" xfId="2697"/>
    <cellStyle name="Euro 41 8 2" xfId="5560"/>
    <cellStyle name="Euro 41 8 3" xfId="11548"/>
    <cellStyle name="Euro 41 8 4" xfId="14801"/>
    <cellStyle name="Euro 41 8 5" xfId="18053"/>
    <cellStyle name="Euro 41 8 6" xfId="21303"/>
    <cellStyle name="Euro 41 8 7" xfId="24479"/>
    <cellStyle name="Euro 41 9" xfId="2698"/>
    <cellStyle name="Euro 41 9 2" xfId="5561"/>
    <cellStyle name="Euro 41 9 3" xfId="11549"/>
    <cellStyle name="Euro 41 9 4" xfId="14802"/>
    <cellStyle name="Euro 41 9 5" xfId="18054"/>
    <cellStyle name="Euro 41 9 6" xfId="21304"/>
    <cellStyle name="Euro 41 9 7" xfId="24480"/>
    <cellStyle name="Euro 42" xfId="2699"/>
    <cellStyle name="Euro 42 2" xfId="5562"/>
    <cellStyle name="Euro 42 3" xfId="11550"/>
    <cellStyle name="Euro 42 4" xfId="14803"/>
    <cellStyle name="Euro 42 5" xfId="18055"/>
    <cellStyle name="Euro 42 6" xfId="21305"/>
    <cellStyle name="Euro 42 7" xfId="24481"/>
    <cellStyle name="Euro 43" xfId="2700"/>
    <cellStyle name="Euro 43 2" xfId="5563"/>
    <cellStyle name="Euro 43 3" xfId="11551"/>
    <cellStyle name="Euro 43 4" xfId="14804"/>
    <cellStyle name="Euro 43 5" xfId="18056"/>
    <cellStyle name="Euro 43 6" xfId="21306"/>
    <cellStyle name="Euro 43 7" xfId="24482"/>
    <cellStyle name="Euro 44" xfId="2701"/>
    <cellStyle name="Euro 44 2" xfId="5564"/>
    <cellStyle name="Euro 44 3" xfId="11552"/>
    <cellStyle name="Euro 44 4" xfId="14805"/>
    <cellStyle name="Euro 44 5" xfId="18057"/>
    <cellStyle name="Euro 44 6" xfId="21307"/>
    <cellStyle name="Euro 44 7" xfId="24483"/>
    <cellStyle name="Euro 45" xfId="2702"/>
    <cellStyle name="Euro 45 2" xfId="5565"/>
    <cellStyle name="Euro 45 3" xfId="11553"/>
    <cellStyle name="Euro 45 4" xfId="14806"/>
    <cellStyle name="Euro 45 5" xfId="18058"/>
    <cellStyle name="Euro 45 6" xfId="21308"/>
    <cellStyle name="Euro 45 7" xfId="24484"/>
    <cellStyle name="Euro 46" xfId="2703"/>
    <cellStyle name="Euro 46 2" xfId="5566"/>
    <cellStyle name="Euro 46 3" xfId="11554"/>
    <cellStyle name="Euro 46 4" xfId="14807"/>
    <cellStyle name="Euro 46 5" xfId="18059"/>
    <cellStyle name="Euro 46 6" xfId="21309"/>
    <cellStyle name="Euro 46 7" xfId="24485"/>
    <cellStyle name="Euro 47" xfId="2704"/>
    <cellStyle name="Euro 47 2" xfId="5567"/>
    <cellStyle name="Euro 47 3" xfId="11555"/>
    <cellStyle name="Euro 47 4" xfId="14808"/>
    <cellStyle name="Euro 47 5" xfId="18060"/>
    <cellStyle name="Euro 47 6" xfId="21310"/>
    <cellStyle name="Euro 47 7" xfId="24486"/>
    <cellStyle name="Euro 48" xfId="2705"/>
    <cellStyle name="Euro 48 2" xfId="5568"/>
    <cellStyle name="Euro 48 3" xfId="11556"/>
    <cellStyle name="Euro 48 4" xfId="14809"/>
    <cellStyle name="Euro 48 5" xfId="18061"/>
    <cellStyle name="Euro 48 6" xfId="21311"/>
    <cellStyle name="Euro 48 7" xfId="24487"/>
    <cellStyle name="Euro 49" xfId="2706"/>
    <cellStyle name="Euro 49 2" xfId="5569"/>
    <cellStyle name="Euro 49 3" xfId="11557"/>
    <cellStyle name="Euro 49 4" xfId="14810"/>
    <cellStyle name="Euro 49 5" xfId="18062"/>
    <cellStyle name="Euro 49 6" xfId="21312"/>
    <cellStyle name="Euro 49 7" xfId="24488"/>
    <cellStyle name="Euro 5" xfId="277"/>
    <cellStyle name="Euro 5 10" xfId="2707"/>
    <cellStyle name="Euro 5 10 2" xfId="5570"/>
    <cellStyle name="Euro 5 10 3" xfId="11559"/>
    <cellStyle name="Euro 5 10 4" xfId="14812"/>
    <cellStyle name="Euro 5 10 5" xfId="18064"/>
    <cellStyle name="Euro 5 10 6" xfId="21314"/>
    <cellStyle name="Euro 5 10 7" xfId="24490"/>
    <cellStyle name="Euro 5 11" xfId="2708"/>
    <cellStyle name="Euro 5 11 2" xfId="5571"/>
    <cellStyle name="Euro 5 11 3" xfId="11560"/>
    <cellStyle name="Euro 5 11 4" xfId="14813"/>
    <cellStyle name="Euro 5 11 5" xfId="18065"/>
    <cellStyle name="Euro 5 11 6" xfId="21315"/>
    <cellStyle name="Euro 5 11 7" xfId="24491"/>
    <cellStyle name="Euro 5 12" xfId="2709"/>
    <cellStyle name="Euro 5 12 2" xfId="5572"/>
    <cellStyle name="Euro 5 12 3" xfId="11561"/>
    <cellStyle name="Euro 5 12 4" xfId="14814"/>
    <cellStyle name="Euro 5 12 5" xfId="18066"/>
    <cellStyle name="Euro 5 12 6" xfId="21316"/>
    <cellStyle name="Euro 5 12 7" xfId="24492"/>
    <cellStyle name="Euro 5 13" xfId="2710"/>
    <cellStyle name="Euro 5 13 2" xfId="5573"/>
    <cellStyle name="Euro 5 13 3" xfId="11562"/>
    <cellStyle name="Euro 5 13 4" xfId="14815"/>
    <cellStyle name="Euro 5 13 5" xfId="18067"/>
    <cellStyle name="Euro 5 13 6" xfId="21317"/>
    <cellStyle name="Euro 5 13 7" xfId="24493"/>
    <cellStyle name="Euro 5 14" xfId="2711"/>
    <cellStyle name="Euro 5 14 2" xfId="5574"/>
    <cellStyle name="Euro 5 14 3" xfId="11563"/>
    <cellStyle name="Euro 5 14 4" xfId="14816"/>
    <cellStyle name="Euro 5 14 5" xfId="18068"/>
    <cellStyle name="Euro 5 14 6" xfId="21318"/>
    <cellStyle name="Euro 5 14 7" xfId="24494"/>
    <cellStyle name="Euro 5 15" xfId="2712"/>
    <cellStyle name="Euro 5 15 2" xfId="5575"/>
    <cellStyle name="Euro 5 15 3" xfId="11564"/>
    <cellStyle name="Euro 5 15 4" xfId="14817"/>
    <cellStyle name="Euro 5 15 5" xfId="18069"/>
    <cellStyle name="Euro 5 15 6" xfId="21319"/>
    <cellStyle name="Euro 5 15 7" xfId="24495"/>
    <cellStyle name="Euro 5 16" xfId="2713"/>
    <cellStyle name="Euro 5 16 2" xfId="5576"/>
    <cellStyle name="Euro 5 16 3" xfId="11565"/>
    <cellStyle name="Euro 5 16 4" xfId="14818"/>
    <cellStyle name="Euro 5 16 5" xfId="18070"/>
    <cellStyle name="Euro 5 16 6" xfId="21320"/>
    <cellStyle name="Euro 5 16 7" xfId="24496"/>
    <cellStyle name="Euro 5 17" xfId="2714"/>
    <cellStyle name="Euro 5 17 2" xfId="5577"/>
    <cellStyle name="Euro 5 17 3" xfId="11566"/>
    <cellStyle name="Euro 5 17 4" xfId="14819"/>
    <cellStyle name="Euro 5 17 5" xfId="18071"/>
    <cellStyle name="Euro 5 17 6" xfId="21321"/>
    <cellStyle name="Euro 5 17 7" xfId="24497"/>
    <cellStyle name="Euro 5 18" xfId="2715"/>
    <cellStyle name="Euro 5 18 2" xfId="5578"/>
    <cellStyle name="Euro 5 18 3" xfId="11567"/>
    <cellStyle name="Euro 5 18 4" xfId="14820"/>
    <cellStyle name="Euro 5 18 5" xfId="18072"/>
    <cellStyle name="Euro 5 18 6" xfId="21322"/>
    <cellStyle name="Euro 5 18 7" xfId="24498"/>
    <cellStyle name="Euro 5 19" xfId="2716"/>
    <cellStyle name="Euro 5 19 2" xfId="5579"/>
    <cellStyle name="Euro 5 19 3" xfId="11568"/>
    <cellStyle name="Euro 5 19 4" xfId="14821"/>
    <cellStyle name="Euro 5 19 5" xfId="18073"/>
    <cellStyle name="Euro 5 19 6" xfId="21323"/>
    <cellStyle name="Euro 5 19 7" xfId="24499"/>
    <cellStyle name="Euro 5 2" xfId="2717"/>
    <cellStyle name="Euro 5 2 2" xfId="5580"/>
    <cellStyle name="Euro 5 2 3" xfId="11569"/>
    <cellStyle name="Euro 5 2 4" xfId="14822"/>
    <cellStyle name="Euro 5 2 5" xfId="18074"/>
    <cellStyle name="Euro 5 2 6" xfId="21324"/>
    <cellStyle name="Euro 5 2 7" xfId="24500"/>
    <cellStyle name="Euro 5 20" xfId="2718"/>
    <cellStyle name="Euro 5 20 2" xfId="5581"/>
    <cellStyle name="Euro 5 20 3" xfId="11570"/>
    <cellStyle name="Euro 5 20 4" xfId="14823"/>
    <cellStyle name="Euro 5 20 5" xfId="18075"/>
    <cellStyle name="Euro 5 20 6" xfId="21325"/>
    <cellStyle name="Euro 5 20 7" xfId="24501"/>
    <cellStyle name="Euro 5 21" xfId="2719"/>
    <cellStyle name="Euro 5 21 2" xfId="5582"/>
    <cellStyle name="Euro 5 21 3" xfId="11571"/>
    <cellStyle name="Euro 5 21 4" xfId="14824"/>
    <cellStyle name="Euro 5 21 5" xfId="18076"/>
    <cellStyle name="Euro 5 21 6" xfId="21326"/>
    <cellStyle name="Euro 5 21 7" xfId="24502"/>
    <cellStyle name="Euro 5 22" xfId="2720"/>
    <cellStyle name="Euro 5 22 2" xfId="5583"/>
    <cellStyle name="Euro 5 22 3" xfId="11572"/>
    <cellStyle name="Euro 5 22 4" xfId="14825"/>
    <cellStyle name="Euro 5 22 5" xfId="18077"/>
    <cellStyle name="Euro 5 22 6" xfId="21327"/>
    <cellStyle name="Euro 5 22 7" xfId="24503"/>
    <cellStyle name="Euro 5 23" xfId="2721"/>
    <cellStyle name="Euro 5 23 2" xfId="5584"/>
    <cellStyle name="Euro 5 23 3" xfId="11573"/>
    <cellStyle name="Euro 5 23 4" xfId="14826"/>
    <cellStyle name="Euro 5 23 5" xfId="18078"/>
    <cellStyle name="Euro 5 23 6" xfId="21328"/>
    <cellStyle name="Euro 5 23 7" xfId="24504"/>
    <cellStyle name="Euro 5 24" xfId="2722"/>
    <cellStyle name="Euro 5 24 2" xfId="5585"/>
    <cellStyle name="Euro 5 24 3" xfId="11574"/>
    <cellStyle name="Euro 5 24 4" xfId="14827"/>
    <cellStyle name="Euro 5 24 5" xfId="18079"/>
    <cellStyle name="Euro 5 24 6" xfId="21329"/>
    <cellStyle name="Euro 5 24 7" xfId="24505"/>
    <cellStyle name="Euro 5 25" xfId="3198"/>
    <cellStyle name="Euro 5 26" xfId="11558"/>
    <cellStyle name="Euro 5 27" xfId="14811"/>
    <cellStyle name="Euro 5 28" xfId="18063"/>
    <cellStyle name="Euro 5 29" xfId="21313"/>
    <cellStyle name="Euro 5 3" xfId="2723"/>
    <cellStyle name="Euro 5 3 2" xfId="5586"/>
    <cellStyle name="Euro 5 3 3" xfId="11575"/>
    <cellStyle name="Euro 5 3 4" xfId="14828"/>
    <cellStyle name="Euro 5 3 5" xfId="18080"/>
    <cellStyle name="Euro 5 3 6" xfId="21330"/>
    <cellStyle name="Euro 5 3 7" xfId="24506"/>
    <cellStyle name="Euro 5 30" xfId="24489"/>
    <cellStyle name="Euro 5 31" xfId="25004"/>
    <cellStyle name="Euro 5 31 10" xfId="25530"/>
    <cellStyle name="Euro 5 31 11" xfId="25468"/>
    <cellStyle name="Euro 5 31 12" xfId="25443"/>
    <cellStyle name="Euro 5 31 13" xfId="25516"/>
    <cellStyle name="Euro 5 31 14" xfId="25466"/>
    <cellStyle name="Euro 5 31 15" xfId="25512"/>
    <cellStyle name="Euro 5 31 16" xfId="25492"/>
    <cellStyle name="Euro 5 31 17" xfId="25481"/>
    <cellStyle name="Euro 5 31 18" xfId="25465"/>
    <cellStyle name="Euro 5 31 19" xfId="25482"/>
    <cellStyle name="Euro 5 31 2" xfId="25036"/>
    <cellStyle name="Euro 5 31 20" xfId="25759"/>
    <cellStyle name="Euro 5 31 21" xfId="25684"/>
    <cellStyle name="Euro 5 31 22" xfId="25638"/>
    <cellStyle name="Euro 5 31 23" xfId="25750"/>
    <cellStyle name="Euro 5 31 24" xfId="25672"/>
    <cellStyle name="Euro 5 31 3" xfId="25042"/>
    <cellStyle name="Euro 5 31 4" xfId="25050"/>
    <cellStyle name="Euro 5 31 5" xfId="25055"/>
    <cellStyle name="Euro 5 31 6" xfId="25060"/>
    <cellStyle name="Euro 5 31 7" xfId="25065"/>
    <cellStyle name="Euro 5 31 8" xfId="25070"/>
    <cellStyle name="Euro 5 31 9" xfId="25204"/>
    <cellStyle name="Euro 5 32" xfId="25007"/>
    <cellStyle name="Euro 5 33" xfId="25193"/>
    <cellStyle name="Euro 5 33 2" xfId="25207"/>
    <cellStyle name="Euro 5 33 3" xfId="25763"/>
    <cellStyle name="Euro 5 33 4" xfId="25605"/>
    <cellStyle name="Euro 5 33 5" xfId="25739"/>
    <cellStyle name="Euro 5 33 6" xfId="25555"/>
    <cellStyle name="Euro 5 33 7" xfId="25578"/>
    <cellStyle name="Euro 5 34" xfId="25277"/>
    <cellStyle name="Euro 5 35" xfId="25410"/>
    <cellStyle name="Euro 5 36" xfId="25384"/>
    <cellStyle name="Euro 5 37" xfId="25331"/>
    <cellStyle name="Euro 5 38" xfId="25398"/>
    <cellStyle name="Euro 5 39" xfId="25422"/>
    <cellStyle name="Euro 5 4" xfId="2724"/>
    <cellStyle name="Euro 5 4 2" xfId="5587"/>
    <cellStyle name="Euro 5 4 3" xfId="11576"/>
    <cellStyle name="Euro 5 4 4" xfId="14829"/>
    <cellStyle name="Euro 5 4 5" xfId="18081"/>
    <cellStyle name="Euro 5 4 6" xfId="21331"/>
    <cellStyle name="Euro 5 4 7" xfId="24507"/>
    <cellStyle name="Euro 5 40" xfId="25246"/>
    <cellStyle name="Euro 5 41" xfId="25436"/>
    <cellStyle name="Euro 5 42" xfId="25296"/>
    <cellStyle name="Euro 5 43" xfId="25266"/>
    <cellStyle name="Euro 5 44" xfId="25433"/>
    <cellStyle name="Euro 5 45" xfId="25393"/>
    <cellStyle name="Euro 5 46" xfId="25387"/>
    <cellStyle name="Euro 5 47" xfId="25538"/>
    <cellStyle name="Euro 5 48" xfId="25544"/>
    <cellStyle name="Euro 5 49" xfId="25541"/>
    <cellStyle name="Euro 5 5" xfId="2725"/>
    <cellStyle name="Euro 5 5 2" xfId="5588"/>
    <cellStyle name="Euro 5 5 3" xfId="11577"/>
    <cellStyle name="Euro 5 5 4" xfId="14830"/>
    <cellStyle name="Euro 5 5 5" xfId="18082"/>
    <cellStyle name="Euro 5 5 6" xfId="21332"/>
    <cellStyle name="Euro 5 5 7" xfId="24508"/>
    <cellStyle name="Euro 5 50" xfId="25632"/>
    <cellStyle name="Euro 5 51" xfId="25683"/>
    <cellStyle name="Euro 5 6" xfId="2726"/>
    <cellStyle name="Euro 5 6 2" xfId="5589"/>
    <cellStyle name="Euro 5 6 3" xfId="11578"/>
    <cellStyle name="Euro 5 6 4" xfId="14831"/>
    <cellStyle name="Euro 5 6 5" xfId="18083"/>
    <cellStyle name="Euro 5 6 6" xfId="21333"/>
    <cellStyle name="Euro 5 6 7" xfId="24509"/>
    <cellStyle name="Euro 5 7" xfId="2727"/>
    <cellStyle name="Euro 5 7 2" xfId="5590"/>
    <cellStyle name="Euro 5 7 3" xfId="11579"/>
    <cellStyle name="Euro 5 7 4" xfId="14832"/>
    <cellStyle name="Euro 5 7 5" xfId="18084"/>
    <cellStyle name="Euro 5 7 6" xfId="21334"/>
    <cellStyle name="Euro 5 7 7" xfId="24510"/>
    <cellStyle name="Euro 5 8" xfId="2728"/>
    <cellStyle name="Euro 5 8 2" xfId="5591"/>
    <cellStyle name="Euro 5 8 3" xfId="11580"/>
    <cellStyle name="Euro 5 8 4" xfId="14833"/>
    <cellStyle name="Euro 5 8 5" xfId="18085"/>
    <cellStyle name="Euro 5 8 6" xfId="21335"/>
    <cellStyle name="Euro 5 8 7" xfId="24511"/>
    <cellStyle name="Euro 5 9" xfId="2729"/>
    <cellStyle name="Euro 5 9 2" xfId="5592"/>
    <cellStyle name="Euro 5 9 3" xfId="11581"/>
    <cellStyle name="Euro 5 9 4" xfId="14834"/>
    <cellStyle name="Euro 5 9 5" xfId="18086"/>
    <cellStyle name="Euro 5 9 6" xfId="21336"/>
    <cellStyle name="Euro 5 9 7" xfId="24512"/>
    <cellStyle name="Euro 50" xfId="2730"/>
    <cellStyle name="Euro 50 2" xfId="5593"/>
    <cellStyle name="Euro 50 3" xfId="11582"/>
    <cellStyle name="Euro 50 4" xfId="14835"/>
    <cellStyle name="Euro 50 5" xfId="18087"/>
    <cellStyle name="Euro 50 6" xfId="21337"/>
    <cellStyle name="Euro 50 7" xfId="24513"/>
    <cellStyle name="Euro 51" xfId="2731"/>
    <cellStyle name="Euro 51 2" xfId="5594"/>
    <cellStyle name="Euro 51 3" xfId="11583"/>
    <cellStyle name="Euro 51 4" xfId="14836"/>
    <cellStyle name="Euro 51 5" xfId="18088"/>
    <cellStyle name="Euro 51 6" xfId="21338"/>
    <cellStyle name="Euro 51 7" xfId="24514"/>
    <cellStyle name="Euro 52" xfId="2732"/>
    <cellStyle name="Euro 52 2" xfId="5595"/>
    <cellStyle name="Euro 52 3" xfId="11584"/>
    <cellStyle name="Euro 52 4" xfId="14837"/>
    <cellStyle name="Euro 52 5" xfId="18089"/>
    <cellStyle name="Euro 52 6" xfId="21339"/>
    <cellStyle name="Euro 52 7" xfId="24515"/>
    <cellStyle name="Euro 53" xfId="2733"/>
    <cellStyle name="Euro 53 2" xfId="5596"/>
    <cellStyle name="Euro 53 3" xfId="11585"/>
    <cellStyle name="Euro 53 4" xfId="14838"/>
    <cellStyle name="Euro 53 5" xfId="18090"/>
    <cellStyle name="Euro 53 6" xfId="21340"/>
    <cellStyle name="Euro 53 7" xfId="24516"/>
    <cellStyle name="Euro 54" xfId="2734"/>
    <cellStyle name="Euro 54 2" xfId="5597"/>
    <cellStyle name="Euro 54 3" xfId="11586"/>
    <cellStyle name="Euro 54 4" xfId="14839"/>
    <cellStyle name="Euro 54 5" xfId="18091"/>
    <cellStyle name="Euro 54 6" xfId="21341"/>
    <cellStyle name="Euro 54 7" xfId="24517"/>
    <cellStyle name="Euro 55" xfId="2735"/>
    <cellStyle name="Euro 56" xfId="2736"/>
    <cellStyle name="Euro 57" xfId="2737"/>
    <cellStyle name="Euro 58" xfId="2738"/>
    <cellStyle name="Euro 59" xfId="2739"/>
    <cellStyle name="Euro 6" xfId="278"/>
    <cellStyle name="Euro 6 10" xfId="2740"/>
    <cellStyle name="Euro 6 10 2" xfId="5598"/>
    <cellStyle name="Euro 6 10 3" xfId="11593"/>
    <cellStyle name="Euro 6 10 4" xfId="14846"/>
    <cellStyle name="Euro 6 10 5" xfId="18098"/>
    <cellStyle name="Euro 6 10 6" xfId="21348"/>
    <cellStyle name="Euro 6 10 7" xfId="24519"/>
    <cellStyle name="Euro 6 11" xfId="2741"/>
    <cellStyle name="Euro 6 11 2" xfId="5599"/>
    <cellStyle name="Euro 6 11 3" xfId="11594"/>
    <cellStyle name="Euro 6 11 4" xfId="14847"/>
    <cellStyle name="Euro 6 11 5" xfId="18099"/>
    <cellStyle name="Euro 6 11 6" xfId="21349"/>
    <cellStyle name="Euro 6 11 7" xfId="24520"/>
    <cellStyle name="Euro 6 12" xfId="2742"/>
    <cellStyle name="Euro 6 12 2" xfId="5600"/>
    <cellStyle name="Euro 6 12 3" xfId="11595"/>
    <cellStyle name="Euro 6 12 4" xfId="14848"/>
    <cellStyle name="Euro 6 12 5" xfId="18100"/>
    <cellStyle name="Euro 6 12 6" xfId="21350"/>
    <cellStyle name="Euro 6 12 7" xfId="24521"/>
    <cellStyle name="Euro 6 13" xfId="2743"/>
    <cellStyle name="Euro 6 13 2" xfId="5601"/>
    <cellStyle name="Euro 6 13 3" xfId="11596"/>
    <cellStyle name="Euro 6 13 4" xfId="14849"/>
    <cellStyle name="Euro 6 13 5" xfId="18101"/>
    <cellStyle name="Euro 6 13 6" xfId="21351"/>
    <cellStyle name="Euro 6 13 7" xfId="24522"/>
    <cellStyle name="Euro 6 14" xfId="2744"/>
    <cellStyle name="Euro 6 14 2" xfId="5602"/>
    <cellStyle name="Euro 6 14 3" xfId="11597"/>
    <cellStyle name="Euro 6 14 4" xfId="14850"/>
    <cellStyle name="Euro 6 14 5" xfId="18102"/>
    <cellStyle name="Euro 6 14 6" xfId="21352"/>
    <cellStyle name="Euro 6 14 7" xfId="24523"/>
    <cellStyle name="Euro 6 15" xfId="2745"/>
    <cellStyle name="Euro 6 15 2" xfId="5603"/>
    <cellStyle name="Euro 6 15 3" xfId="11598"/>
    <cellStyle name="Euro 6 15 4" xfId="14851"/>
    <cellStyle name="Euro 6 15 5" xfId="18103"/>
    <cellStyle name="Euro 6 15 6" xfId="21353"/>
    <cellStyle name="Euro 6 15 7" xfId="24524"/>
    <cellStyle name="Euro 6 16" xfId="2746"/>
    <cellStyle name="Euro 6 16 2" xfId="5604"/>
    <cellStyle name="Euro 6 16 3" xfId="11599"/>
    <cellStyle name="Euro 6 16 4" xfId="14852"/>
    <cellStyle name="Euro 6 16 5" xfId="18104"/>
    <cellStyle name="Euro 6 16 6" xfId="21354"/>
    <cellStyle name="Euro 6 16 7" xfId="24525"/>
    <cellStyle name="Euro 6 17" xfId="2747"/>
    <cellStyle name="Euro 6 17 2" xfId="5605"/>
    <cellStyle name="Euro 6 17 3" xfId="11600"/>
    <cellStyle name="Euro 6 17 4" xfId="14853"/>
    <cellStyle name="Euro 6 17 5" xfId="18105"/>
    <cellStyle name="Euro 6 17 6" xfId="21355"/>
    <cellStyle name="Euro 6 17 7" xfId="24526"/>
    <cellStyle name="Euro 6 18" xfId="2748"/>
    <cellStyle name="Euro 6 18 2" xfId="5606"/>
    <cellStyle name="Euro 6 18 3" xfId="11601"/>
    <cellStyle name="Euro 6 18 4" xfId="14854"/>
    <cellStyle name="Euro 6 18 5" xfId="18106"/>
    <cellStyle name="Euro 6 18 6" xfId="21356"/>
    <cellStyle name="Euro 6 18 7" xfId="24527"/>
    <cellStyle name="Euro 6 19" xfId="2749"/>
    <cellStyle name="Euro 6 19 2" xfId="5607"/>
    <cellStyle name="Euro 6 19 3" xfId="11602"/>
    <cellStyle name="Euro 6 19 4" xfId="14855"/>
    <cellStyle name="Euro 6 19 5" xfId="18107"/>
    <cellStyle name="Euro 6 19 6" xfId="21357"/>
    <cellStyle name="Euro 6 19 7" xfId="24528"/>
    <cellStyle name="Euro 6 2" xfId="2750"/>
    <cellStyle name="Euro 6 2 2" xfId="5608"/>
    <cellStyle name="Euro 6 2 3" xfId="11603"/>
    <cellStyle name="Euro 6 2 4" xfId="14856"/>
    <cellStyle name="Euro 6 2 5" xfId="18108"/>
    <cellStyle name="Euro 6 2 6" xfId="21358"/>
    <cellStyle name="Euro 6 2 7" xfId="24529"/>
    <cellStyle name="Euro 6 20" xfId="2751"/>
    <cellStyle name="Euro 6 20 2" xfId="5609"/>
    <cellStyle name="Euro 6 20 3" xfId="11604"/>
    <cellStyle name="Euro 6 20 4" xfId="14857"/>
    <cellStyle name="Euro 6 20 5" xfId="18109"/>
    <cellStyle name="Euro 6 20 6" xfId="21359"/>
    <cellStyle name="Euro 6 20 7" xfId="24530"/>
    <cellStyle name="Euro 6 21" xfId="2752"/>
    <cellStyle name="Euro 6 21 2" xfId="5610"/>
    <cellStyle name="Euro 6 21 3" xfId="11605"/>
    <cellStyle name="Euro 6 21 4" xfId="14858"/>
    <cellStyle name="Euro 6 21 5" xfId="18110"/>
    <cellStyle name="Euro 6 21 6" xfId="21360"/>
    <cellStyle name="Euro 6 21 7" xfId="24531"/>
    <cellStyle name="Euro 6 22" xfId="2753"/>
    <cellStyle name="Euro 6 22 2" xfId="5611"/>
    <cellStyle name="Euro 6 22 3" xfId="11606"/>
    <cellStyle name="Euro 6 22 4" xfId="14859"/>
    <cellStyle name="Euro 6 22 5" xfId="18111"/>
    <cellStyle name="Euro 6 22 6" xfId="21361"/>
    <cellStyle name="Euro 6 22 7" xfId="24532"/>
    <cellStyle name="Euro 6 23" xfId="2754"/>
    <cellStyle name="Euro 6 23 2" xfId="5612"/>
    <cellStyle name="Euro 6 23 3" xfId="11607"/>
    <cellStyle name="Euro 6 23 4" xfId="14860"/>
    <cellStyle name="Euro 6 23 5" xfId="18112"/>
    <cellStyle name="Euro 6 23 6" xfId="21362"/>
    <cellStyle name="Euro 6 23 7" xfId="24533"/>
    <cellStyle name="Euro 6 24" xfId="2755"/>
    <cellStyle name="Euro 6 24 2" xfId="5613"/>
    <cellStyle name="Euro 6 24 3" xfId="11608"/>
    <cellStyle name="Euro 6 24 4" xfId="14861"/>
    <cellStyle name="Euro 6 24 5" xfId="18113"/>
    <cellStyle name="Euro 6 24 6" xfId="21363"/>
    <cellStyle name="Euro 6 24 7" xfId="24534"/>
    <cellStyle name="Euro 6 25" xfId="3199"/>
    <cellStyle name="Euro 6 26" xfId="11592"/>
    <cellStyle name="Euro 6 27" xfId="14845"/>
    <cellStyle name="Euro 6 28" xfId="18097"/>
    <cellStyle name="Euro 6 29" xfId="21347"/>
    <cellStyle name="Euro 6 3" xfId="2756"/>
    <cellStyle name="Euro 6 3 2" xfId="5614"/>
    <cellStyle name="Euro 6 3 3" xfId="11609"/>
    <cellStyle name="Euro 6 3 4" xfId="14862"/>
    <cellStyle name="Euro 6 3 5" xfId="18114"/>
    <cellStyle name="Euro 6 3 6" xfId="21364"/>
    <cellStyle name="Euro 6 3 7" xfId="24535"/>
    <cellStyle name="Euro 6 30" xfId="24518"/>
    <cellStyle name="Euro 6 4" xfId="2757"/>
    <cellStyle name="Euro 6 4 2" xfId="5615"/>
    <cellStyle name="Euro 6 4 3" xfId="11610"/>
    <cellStyle name="Euro 6 4 4" xfId="14863"/>
    <cellStyle name="Euro 6 4 5" xfId="18115"/>
    <cellStyle name="Euro 6 4 6" xfId="21365"/>
    <cellStyle name="Euro 6 4 7" xfId="24536"/>
    <cellStyle name="Euro 6 5" xfId="2758"/>
    <cellStyle name="Euro 6 5 2" xfId="5616"/>
    <cellStyle name="Euro 6 5 3" xfId="11611"/>
    <cellStyle name="Euro 6 5 4" xfId="14864"/>
    <cellStyle name="Euro 6 5 5" xfId="18116"/>
    <cellStyle name="Euro 6 5 6" xfId="21366"/>
    <cellStyle name="Euro 6 5 7" xfId="24537"/>
    <cellStyle name="Euro 6 6" xfId="2759"/>
    <cellStyle name="Euro 6 6 2" xfId="5617"/>
    <cellStyle name="Euro 6 6 3" xfId="11612"/>
    <cellStyle name="Euro 6 6 4" xfId="14865"/>
    <cellStyle name="Euro 6 6 5" xfId="18117"/>
    <cellStyle name="Euro 6 6 6" xfId="21367"/>
    <cellStyle name="Euro 6 6 7" xfId="24538"/>
    <cellStyle name="Euro 6 7" xfId="2760"/>
    <cellStyle name="Euro 6 7 2" xfId="5618"/>
    <cellStyle name="Euro 6 7 3" xfId="11613"/>
    <cellStyle name="Euro 6 7 4" xfId="14866"/>
    <cellStyle name="Euro 6 7 5" xfId="18118"/>
    <cellStyle name="Euro 6 7 6" xfId="21368"/>
    <cellStyle name="Euro 6 7 7" xfId="24539"/>
    <cellStyle name="Euro 6 8" xfId="2761"/>
    <cellStyle name="Euro 6 8 2" xfId="5619"/>
    <cellStyle name="Euro 6 8 3" xfId="11614"/>
    <cellStyle name="Euro 6 8 4" xfId="14867"/>
    <cellStyle name="Euro 6 8 5" xfId="18119"/>
    <cellStyle name="Euro 6 8 6" xfId="21369"/>
    <cellStyle name="Euro 6 8 7" xfId="24540"/>
    <cellStyle name="Euro 6 9" xfId="2762"/>
    <cellStyle name="Euro 6 9 2" xfId="5620"/>
    <cellStyle name="Euro 6 9 3" xfId="11615"/>
    <cellStyle name="Euro 6 9 4" xfId="14868"/>
    <cellStyle name="Euro 6 9 5" xfId="18120"/>
    <cellStyle name="Euro 6 9 6" xfId="21370"/>
    <cellStyle name="Euro 6 9 7" xfId="24541"/>
    <cellStyle name="Euro 60" xfId="2763"/>
    <cellStyle name="Euro 61" xfId="2764"/>
    <cellStyle name="Euro 62" xfId="2765"/>
    <cellStyle name="Euro 63" xfId="2766"/>
    <cellStyle name="Euro 64" xfId="2767"/>
    <cellStyle name="Euro 65" xfId="2768"/>
    <cellStyle name="Euro 65 2" xfId="5621"/>
    <cellStyle name="Euro 65 3" xfId="11621"/>
    <cellStyle name="Euro 65 4" xfId="14874"/>
    <cellStyle name="Euro 65 5" xfId="18126"/>
    <cellStyle name="Euro 65 6" xfId="21376"/>
    <cellStyle name="Euro 65 7" xfId="24542"/>
    <cellStyle name="Euro 66" xfId="2769"/>
    <cellStyle name="Euro 66 2" xfId="5622"/>
    <cellStyle name="Euro 66 3" xfId="11622"/>
    <cellStyle name="Euro 66 4" xfId="14875"/>
    <cellStyle name="Euro 66 5" xfId="18127"/>
    <cellStyle name="Euro 66 6" xfId="21377"/>
    <cellStyle name="Euro 66 7" xfId="24543"/>
    <cellStyle name="Euro 67" xfId="2770"/>
    <cellStyle name="Euro 67 2" xfId="5623"/>
    <cellStyle name="Euro 67 3" xfId="11623"/>
    <cellStyle name="Euro 67 4" xfId="14876"/>
    <cellStyle name="Euro 67 5" xfId="18128"/>
    <cellStyle name="Euro 67 6" xfId="21378"/>
    <cellStyle name="Euro 67 7" xfId="24544"/>
    <cellStyle name="Euro 68" xfId="2771"/>
    <cellStyle name="Euro 68 2" xfId="5624"/>
    <cellStyle name="Euro 68 3" xfId="11624"/>
    <cellStyle name="Euro 68 4" xfId="14877"/>
    <cellStyle name="Euro 68 5" xfId="18129"/>
    <cellStyle name="Euro 68 6" xfId="21379"/>
    <cellStyle name="Euro 68 7" xfId="24545"/>
    <cellStyle name="Euro 69" xfId="2772"/>
    <cellStyle name="Euro 69 2" xfId="5625"/>
    <cellStyle name="Euro 69 3" xfId="11625"/>
    <cellStyle name="Euro 69 4" xfId="14878"/>
    <cellStyle name="Euro 69 5" xfId="18130"/>
    <cellStyle name="Euro 69 6" xfId="21380"/>
    <cellStyle name="Euro 69 7" xfId="24546"/>
    <cellStyle name="Euro 7" xfId="279"/>
    <cellStyle name="Euro 7 10" xfId="2773"/>
    <cellStyle name="Euro 7 10 2" xfId="5626"/>
    <cellStyle name="Euro 7 10 3" xfId="11627"/>
    <cellStyle name="Euro 7 10 4" xfId="14880"/>
    <cellStyle name="Euro 7 10 5" xfId="18132"/>
    <cellStyle name="Euro 7 10 6" xfId="21382"/>
    <cellStyle name="Euro 7 10 7" xfId="24548"/>
    <cellStyle name="Euro 7 11" xfId="2774"/>
    <cellStyle name="Euro 7 11 2" xfId="5627"/>
    <cellStyle name="Euro 7 11 3" xfId="11628"/>
    <cellStyle name="Euro 7 11 4" xfId="14881"/>
    <cellStyle name="Euro 7 11 5" xfId="18133"/>
    <cellStyle name="Euro 7 11 6" xfId="21383"/>
    <cellStyle name="Euro 7 11 7" xfId="24549"/>
    <cellStyle name="Euro 7 12" xfId="2775"/>
    <cellStyle name="Euro 7 12 2" xfId="5628"/>
    <cellStyle name="Euro 7 12 3" xfId="11629"/>
    <cellStyle name="Euro 7 12 4" xfId="14882"/>
    <cellStyle name="Euro 7 12 5" xfId="18134"/>
    <cellStyle name="Euro 7 12 6" xfId="21384"/>
    <cellStyle name="Euro 7 12 7" xfId="24550"/>
    <cellStyle name="Euro 7 13" xfId="2776"/>
    <cellStyle name="Euro 7 13 2" xfId="5629"/>
    <cellStyle name="Euro 7 13 3" xfId="11630"/>
    <cellStyle name="Euro 7 13 4" xfId="14883"/>
    <cellStyle name="Euro 7 13 5" xfId="18135"/>
    <cellStyle name="Euro 7 13 6" xfId="21385"/>
    <cellStyle name="Euro 7 13 7" xfId="24551"/>
    <cellStyle name="Euro 7 14" xfId="2777"/>
    <cellStyle name="Euro 7 14 2" xfId="5630"/>
    <cellStyle name="Euro 7 14 3" xfId="11631"/>
    <cellStyle name="Euro 7 14 4" xfId="14884"/>
    <cellStyle name="Euro 7 14 5" xfId="18136"/>
    <cellStyle name="Euro 7 14 6" xfId="21386"/>
    <cellStyle name="Euro 7 14 7" xfId="24552"/>
    <cellStyle name="Euro 7 15" xfId="2778"/>
    <cellStyle name="Euro 7 15 2" xfId="5631"/>
    <cellStyle name="Euro 7 15 3" xfId="11632"/>
    <cellStyle name="Euro 7 15 4" xfId="14885"/>
    <cellStyle name="Euro 7 15 5" xfId="18137"/>
    <cellStyle name="Euro 7 15 6" xfId="21387"/>
    <cellStyle name="Euro 7 15 7" xfId="24553"/>
    <cellStyle name="Euro 7 16" xfId="2779"/>
    <cellStyle name="Euro 7 16 2" xfId="5632"/>
    <cellStyle name="Euro 7 16 3" xfId="11633"/>
    <cellStyle name="Euro 7 16 4" xfId="14886"/>
    <cellStyle name="Euro 7 16 5" xfId="18138"/>
    <cellStyle name="Euro 7 16 6" xfId="21388"/>
    <cellStyle name="Euro 7 16 7" xfId="24554"/>
    <cellStyle name="Euro 7 17" xfId="2780"/>
    <cellStyle name="Euro 7 17 2" xfId="5633"/>
    <cellStyle name="Euro 7 17 3" xfId="11634"/>
    <cellStyle name="Euro 7 17 4" xfId="14887"/>
    <cellStyle name="Euro 7 17 5" xfId="18139"/>
    <cellStyle name="Euro 7 17 6" xfId="21389"/>
    <cellStyle name="Euro 7 17 7" xfId="24555"/>
    <cellStyle name="Euro 7 18" xfId="2781"/>
    <cellStyle name="Euro 7 18 2" xfId="5634"/>
    <cellStyle name="Euro 7 18 3" xfId="11635"/>
    <cellStyle name="Euro 7 18 4" xfId="14888"/>
    <cellStyle name="Euro 7 18 5" xfId="18140"/>
    <cellStyle name="Euro 7 18 6" xfId="21390"/>
    <cellStyle name="Euro 7 18 7" xfId="24556"/>
    <cellStyle name="Euro 7 19" xfId="2782"/>
    <cellStyle name="Euro 7 19 2" xfId="5635"/>
    <cellStyle name="Euro 7 19 3" xfId="11636"/>
    <cellStyle name="Euro 7 19 4" xfId="14889"/>
    <cellStyle name="Euro 7 19 5" xfId="18141"/>
    <cellStyle name="Euro 7 19 6" xfId="21391"/>
    <cellStyle name="Euro 7 19 7" xfId="24557"/>
    <cellStyle name="Euro 7 2" xfId="2783"/>
    <cellStyle name="Euro 7 2 2" xfId="5636"/>
    <cellStyle name="Euro 7 2 3" xfId="11637"/>
    <cellStyle name="Euro 7 2 4" xfId="14890"/>
    <cellStyle name="Euro 7 2 5" xfId="18142"/>
    <cellStyle name="Euro 7 2 6" xfId="21392"/>
    <cellStyle name="Euro 7 2 7" xfId="24558"/>
    <cellStyle name="Euro 7 20" xfId="2784"/>
    <cellStyle name="Euro 7 20 2" xfId="5637"/>
    <cellStyle name="Euro 7 20 3" xfId="11638"/>
    <cellStyle name="Euro 7 20 4" xfId="14891"/>
    <cellStyle name="Euro 7 20 5" xfId="18143"/>
    <cellStyle name="Euro 7 20 6" xfId="21393"/>
    <cellStyle name="Euro 7 20 7" xfId="24559"/>
    <cellStyle name="Euro 7 21" xfId="2785"/>
    <cellStyle name="Euro 7 21 2" xfId="5638"/>
    <cellStyle name="Euro 7 21 3" xfId="11639"/>
    <cellStyle name="Euro 7 21 4" xfId="14892"/>
    <cellStyle name="Euro 7 21 5" xfId="18144"/>
    <cellStyle name="Euro 7 21 6" xfId="21394"/>
    <cellStyle name="Euro 7 21 7" xfId="24560"/>
    <cellStyle name="Euro 7 22" xfId="2786"/>
    <cellStyle name="Euro 7 22 2" xfId="5639"/>
    <cellStyle name="Euro 7 22 3" xfId="11640"/>
    <cellStyle name="Euro 7 22 4" xfId="14893"/>
    <cellStyle name="Euro 7 22 5" xfId="18145"/>
    <cellStyle name="Euro 7 22 6" xfId="21395"/>
    <cellStyle name="Euro 7 22 7" xfId="24561"/>
    <cellStyle name="Euro 7 23" xfId="2787"/>
    <cellStyle name="Euro 7 23 2" xfId="5640"/>
    <cellStyle name="Euro 7 23 3" xfId="11641"/>
    <cellStyle name="Euro 7 23 4" xfId="14894"/>
    <cellStyle name="Euro 7 23 5" xfId="18146"/>
    <cellStyle name="Euro 7 23 6" xfId="21396"/>
    <cellStyle name="Euro 7 23 7" xfId="24562"/>
    <cellStyle name="Euro 7 24" xfId="2788"/>
    <cellStyle name="Euro 7 24 2" xfId="5641"/>
    <cellStyle name="Euro 7 24 3" xfId="11642"/>
    <cellStyle name="Euro 7 24 4" xfId="14895"/>
    <cellStyle name="Euro 7 24 5" xfId="18147"/>
    <cellStyle name="Euro 7 24 6" xfId="21397"/>
    <cellStyle name="Euro 7 24 7" xfId="24563"/>
    <cellStyle name="Euro 7 25" xfId="3200"/>
    <cellStyle name="Euro 7 26" xfId="11626"/>
    <cellStyle name="Euro 7 27" xfId="14879"/>
    <cellStyle name="Euro 7 28" xfId="18131"/>
    <cellStyle name="Euro 7 29" xfId="21381"/>
    <cellStyle name="Euro 7 3" xfId="2789"/>
    <cellStyle name="Euro 7 3 2" xfId="5642"/>
    <cellStyle name="Euro 7 3 3" xfId="11643"/>
    <cellStyle name="Euro 7 3 4" xfId="14896"/>
    <cellStyle name="Euro 7 3 5" xfId="18148"/>
    <cellStyle name="Euro 7 3 6" xfId="21398"/>
    <cellStyle name="Euro 7 3 7" xfId="24564"/>
    <cellStyle name="Euro 7 30" xfId="24547"/>
    <cellStyle name="Euro 7 4" xfId="2790"/>
    <cellStyle name="Euro 7 4 2" xfId="5643"/>
    <cellStyle name="Euro 7 4 3" xfId="11644"/>
    <cellStyle name="Euro 7 4 4" xfId="14897"/>
    <cellStyle name="Euro 7 4 5" xfId="18149"/>
    <cellStyle name="Euro 7 4 6" xfId="21399"/>
    <cellStyle name="Euro 7 4 7" xfId="24565"/>
    <cellStyle name="Euro 7 5" xfId="2791"/>
    <cellStyle name="Euro 7 5 2" xfId="5644"/>
    <cellStyle name="Euro 7 5 3" xfId="11645"/>
    <cellStyle name="Euro 7 5 4" xfId="14898"/>
    <cellStyle name="Euro 7 5 5" xfId="18150"/>
    <cellStyle name="Euro 7 5 6" xfId="21400"/>
    <cellStyle name="Euro 7 5 7" xfId="24566"/>
    <cellStyle name="Euro 7 6" xfId="2792"/>
    <cellStyle name="Euro 7 6 2" xfId="5645"/>
    <cellStyle name="Euro 7 6 3" xfId="11646"/>
    <cellStyle name="Euro 7 6 4" xfId="14899"/>
    <cellStyle name="Euro 7 6 5" xfId="18151"/>
    <cellStyle name="Euro 7 6 6" xfId="21401"/>
    <cellStyle name="Euro 7 6 7" xfId="24567"/>
    <cellStyle name="Euro 7 7" xfId="2793"/>
    <cellStyle name="Euro 7 7 2" xfId="5646"/>
    <cellStyle name="Euro 7 7 3" xfId="11647"/>
    <cellStyle name="Euro 7 7 4" xfId="14900"/>
    <cellStyle name="Euro 7 7 5" xfId="18152"/>
    <cellStyle name="Euro 7 7 6" xfId="21402"/>
    <cellStyle name="Euro 7 7 7" xfId="24568"/>
    <cellStyle name="Euro 7 8" xfId="2794"/>
    <cellStyle name="Euro 7 8 2" xfId="5647"/>
    <cellStyle name="Euro 7 8 3" xfId="11648"/>
    <cellStyle name="Euro 7 8 4" xfId="14901"/>
    <cellStyle name="Euro 7 8 5" xfId="18153"/>
    <cellStyle name="Euro 7 8 6" xfId="21403"/>
    <cellStyle name="Euro 7 8 7" xfId="24569"/>
    <cellStyle name="Euro 7 9" xfId="2795"/>
    <cellStyle name="Euro 7 9 2" xfId="5648"/>
    <cellStyle name="Euro 7 9 3" xfId="11649"/>
    <cellStyle name="Euro 7 9 4" xfId="14902"/>
    <cellStyle name="Euro 7 9 5" xfId="18154"/>
    <cellStyle name="Euro 7 9 6" xfId="21404"/>
    <cellStyle name="Euro 7 9 7" xfId="24570"/>
    <cellStyle name="Euro 70" xfId="2796"/>
    <cellStyle name="Euro 70 2" xfId="5649"/>
    <cellStyle name="Euro 70 3" xfId="11650"/>
    <cellStyle name="Euro 70 4" xfId="14903"/>
    <cellStyle name="Euro 70 5" xfId="18155"/>
    <cellStyle name="Euro 70 6" xfId="21405"/>
    <cellStyle name="Euro 70 7" xfId="24571"/>
    <cellStyle name="Euro 71" xfId="2797"/>
    <cellStyle name="Euro 71 2" xfId="5650"/>
    <cellStyle name="Euro 71 3" xfId="11651"/>
    <cellStyle name="Euro 71 4" xfId="14904"/>
    <cellStyle name="Euro 71 5" xfId="18156"/>
    <cellStyle name="Euro 71 6" xfId="21406"/>
    <cellStyle name="Euro 71 7" xfId="24572"/>
    <cellStyle name="Euro 72" xfId="2798"/>
    <cellStyle name="Euro 72 2" xfId="5651"/>
    <cellStyle name="Euro 72 3" xfId="11652"/>
    <cellStyle name="Euro 72 4" xfId="14905"/>
    <cellStyle name="Euro 72 5" xfId="18157"/>
    <cellStyle name="Euro 72 6" xfId="21407"/>
    <cellStyle name="Euro 72 7" xfId="24573"/>
    <cellStyle name="Euro 73" xfId="2799"/>
    <cellStyle name="Euro 73 2" xfId="5652"/>
    <cellStyle name="Euro 73 3" xfId="11653"/>
    <cellStyle name="Euro 73 4" xfId="14906"/>
    <cellStyle name="Euro 73 5" xfId="18158"/>
    <cellStyle name="Euro 73 6" xfId="21408"/>
    <cellStyle name="Euro 73 7" xfId="24574"/>
    <cellStyle name="Euro 74" xfId="2800"/>
    <cellStyle name="Euro 74 2" xfId="5653"/>
    <cellStyle name="Euro 74 3" xfId="11654"/>
    <cellStyle name="Euro 74 4" xfId="14907"/>
    <cellStyle name="Euro 74 5" xfId="18159"/>
    <cellStyle name="Euro 74 6" xfId="21409"/>
    <cellStyle name="Euro 74 7" xfId="24575"/>
    <cellStyle name="Euro 75" xfId="2801"/>
    <cellStyle name="Euro 75 2" xfId="5654"/>
    <cellStyle name="Euro 75 3" xfId="11655"/>
    <cellStyle name="Euro 75 4" xfId="14908"/>
    <cellStyle name="Euro 75 5" xfId="18160"/>
    <cellStyle name="Euro 75 6" xfId="21410"/>
    <cellStyle name="Euro 75 7" xfId="24576"/>
    <cellStyle name="Euro 76" xfId="2802"/>
    <cellStyle name="Euro 76 2" xfId="5655"/>
    <cellStyle name="Euro 76 3" xfId="11656"/>
    <cellStyle name="Euro 76 4" xfId="14909"/>
    <cellStyle name="Euro 76 5" xfId="18161"/>
    <cellStyle name="Euro 76 6" xfId="21411"/>
    <cellStyle name="Euro 76 7" xfId="24577"/>
    <cellStyle name="Euro 77" xfId="2803"/>
    <cellStyle name="Euro 77 2" xfId="5656"/>
    <cellStyle name="Euro 77 3" xfId="11657"/>
    <cellStyle name="Euro 77 4" xfId="14910"/>
    <cellStyle name="Euro 77 5" xfId="18162"/>
    <cellStyle name="Euro 77 6" xfId="21412"/>
    <cellStyle name="Euro 77 7" xfId="24578"/>
    <cellStyle name="Euro 78" xfId="2804"/>
    <cellStyle name="Euro 78 2" xfId="5657"/>
    <cellStyle name="Euro 78 3" xfId="11658"/>
    <cellStyle name="Euro 78 4" xfId="14911"/>
    <cellStyle name="Euro 78 5" xfId="18163"/>
    <cellStyle name="Euro 78 6" xfId="21413"/>
    <cellStyle name="Euro 78 7" xfId="24579"/>
    <cellStyle name="Euro 79" xfId="2805"/>
    <cellStyle name="Euro 79 2" xfId="5658"/>
    <cellStyle name="Euro 79 3" xfId="11659"/>
    <cellStyle name="Euro 79 4" xfId="14912"/>
    <cellStyle name="Euro 79 5" xfId="18164"/>
    <cellStyle name="Euro 79 6" xfId="21414"/>
    <cellStyle name="Euro 79 7" xfId="24580"/>
    <cellStyle name="Euro 8" xfId="280"/>
    <cellStyle name="Euro 8 10" xfId="2806"/>
    <cellStyle name="Euro 8 10 2" xfId="5659"/>
    <cellStyle name="Euro 8 10 3" xfId="11661"/>
    <cellStyle name="Euro 8 10 4" xfId="14914"/>
    <cellStyle name="Euro 8 10 5" xfId="18166"/>
    <cellStyle name="Euro 8 10 6" xfId="21416"/>
    <cellStyle name="Euro 8 10 7" xfId="24582"/>
    <cellStyle name="Euro 8 11" xfId="2807"/>
    <cellStyle name="Euro 8 11 2" xfId="5660"/>
    <cellStyle name="Euro 8 11 3" xfId="11662"/>
    <cellStyle name="Euro 8 11 4" xfId="14915"/>
    <cellStyle name="Euro 8 11 5" xfId="18167"/>
    <cellStyle name="Euro 8 11 6" xfId="21417"/>
    <cellStyle name="Euro 8 11 7" xfId="24583"/>
    <cellStyle name="Euro 8 12" xfId="2808"/>
    <cellStyle name="Euro 8 12 2" xfId="5661"/>
    <cellStyle name="Euro 8 12 3" xfId="11663"/>
    <cellStyle name="Euro 8 12 4" xfId="14916"/>
    <cellStyle name="Euro 8 12 5" xfId="18168"/>
    <cellStyle name="Euro 8 12 6" xfId="21418"/>
    <cellStyle name="Euro 8 12 7" xfId="24584"/>
    <cellStyle name="Euro 8 13" xfId="2809"/>
    <cellStyle name="Euro 8 13 2" xfId="5662"/>
    <cellStyle name="Euro 8 13 3" xfId="11664"/>
    <cellStyle name="Euro 8 13 4" xfId="14917"/>
    <cellStyle name="Euro 8 13 5" xfId="18169"/>
    <cellStyle name="Euro 8 13 6" xfId="21419"/>
    <cellStyle name="Euro 8 13 7" xfId="24585"/>
    <cellStyle name="Euro 8 14" xfId="2810"/>
    <cellStyle name="Euro 8 14 2" xfId="5663"/>
    <cellStyle name="Euro 8 14 3" xfId="11665"/>
    <cellStyle name="Euro 8 14 4" xfId="14918"/>
    <cellStyle name="Euro 8 14 5" xfId="18170"/>
    <cellStyle name="Euro 8 14 6" xfId="21420"/>
    <cellStyle name="Euro 8 14 7" xfId="24586"/>
    <cellStyle name="Euro 8 15" xfId="2811"/>
    <cellStyle name="Euro 8 15 2" xfId="5664"/>
    <cellStyle name="Euro 8 15 3" xfId="11666"/>
    <cellStyle name="Euro 8 15 4" xfId="14919"/>
    <cellStyle name="Euro 8 15 5" xfId="18171"/>
    <cellStyle name="Euro 8 15 6" xfId="21421"/>
    <cellStyle name="Euro 8 15 7" xfId="24587"/>
    <cellStyle name="Euro 8 16" xfId="2812"/>
    <cellStyle name="Euro 8 16 2" xfId="5665"/>
    <cellStyle name="Euro 8 16 3" xfId="11667"/>
    <cellStyle name="Euro 8 16 4" xfId="14920"/>
    <cellStyle name="Euro 8 16 5" xfId="18172"/>
    <cellStyle name="Euro 8 16 6" xfId="21422"/>
    <cellStyle name="Euro 8 16 7" xfId="24588"/>
    <cellStyle name="Euro 8 17" xfId="2813"/>
    <cellStyle name="Euro 8 17 2" xfId="5666"/>
    <cellStyle name="Euro 8 17 3" xfId="11668"/>
    <cellStyle name="Euro 8 17 4" xfId="14921"/>
    <cellStyle name="Euro 8 17 5" xfId="18173"/>
    <cellStyle name="Euro 8 17 6" xfId="21423"/>
    <cellStyle name="Euro 8 17 7" xfId="24589"/>
    <cellStyle name="Euro 8 18" xfId="2814"/>
    <cellStyle name="Euro 8 18 2" xfId="5667"/>
    <cellStyle name="Euro 8 18 3" xfId="11669"/>
    <cellStyle name="Euro 8 18 4" xfId="14922"/>
    <cellStyle name="Euro 8 18 5" xfId="18174"/>
    <cellStyle name="Euro 8 18 6" xfId="21424"/>
    <cellStyle name="Euro 8 18 7" xfId="24590"/>
    <cellStyle name="Euro 8 19" xfId="2815"/>
    <cellStyle name="Euro 8 19 2" xfId="5668"/>
    <cellStyle name="Euro 8 19 3" xfId="11670"/>
    <cellStyle name="Euro 8 19 4" xfId="14923"/>
    <cellStyle name="Euro 8 19 5" xfId="18175"/>
    <cellStyle name="Euro 8 19 6" xfId="21425"/>
    <cellStyle name="Euro 8 19 7" xfId="24591"/>
    <cellStyle name="Euro 8 2" xfId="2816"/>
    <cellStyle name="Euro 8 2 2" xfId="5669"/>
    <cellStyle name="Euro 8 2 3" xfId="11671"/>
    <cellStyle name="Euro 8 2 4" xfId="14924"/>
    <cellStyle name="Euro 8 2 5" xfId="18176"/>
    <cellStyle name="Euro 8 2 6" xfId="21426"/>
    <cellStyle name="Euro 8 2 7" xfId="24592"/>
    <cellStyle name="Euro 8 20" xfId="2817"/>
    <cellStyle name="Euro 8 20 2" xfId="5670"/>
    <cellStyle name="Euro 8 20 3" xfId="11672"/>
    <cellStyle name="Euro 8 20 4" xfId="14925"/>
    <cellStyle name="Euro 8 20 5" xfId="18177"/>
    <cellStyle name="Euro 8 20 6" xfId="21427"/>
    <cellStyle name="Euro 8 20 7" xfId="24593"/>
    <cellStyle name="Euro 8 21" xfId="2818"/>
    <cellStyle name="Euro 8 21 2" xfId="5671"/>
    <cellStyle name="Euro 8 21 3" xfId="11673"/>
    <cellStyle name="Euro 8 21 4" xfId="14926"/>
    <cellStyle name="Euro 8 21 5" xfId="18178"/>
    <cellStyle name="Euro 8 21 6" xfId="21428"/>
    <cellStyle name="Euro 8 21 7" xfId="24594"/>
    <cellStyle name="Euro 8 22" xfId="2819"/>
    <cellStyle name="Euro 8 22 2" xfId="5672"/>
    <cellStyle name="Euro 8 22 3" xfId="11674"/>
    <cellStyle name="Euro 8 22 4" xfId="14927"/>
    <cellStyle name="Euro 8 22 5" xfId="18179"/>
    <cellStyle name="Euro 8 22 6" xfId="21429"/>
    <cellStyle name="Euro 8 22 7" xfId="24595"/>
    <cellStyle name="Euro 8 23" xfId="2820"/>
    <cellStyle name="Euro 8 23 2" xfId="5673"/>
    <cellStyle name="Euro 8 23 3" xfId="11675"/>
    <cellStyle name="Euro 8 23 4" xfId="14928"/>
    <cellStyle name="Euro 8 23 5" xfId="18180"/>
    <cellStyle name="Euro 8 23 6" xfId="21430"/>
    <cellStyle name="Euro 8 23 7" xfId="24596"/>
    <cellStyle name="Euro 8 24" xfId="2821"/>
    <cellStyle name="Euro 8 24 2" xfId="5674"/>
    <cellStyle name="Euro 8 24 3" xfId="11676"/>
    <cellStyle name="Euro 8 24 4" xfId="14929"/>
    <cellStyle name="Euro 8 24 5" xfId="18181"/>
    <cellStyle name="Euro 8 24 6" xfId="21431"/>
    <cellStyle name="Euro 8 24 7" xfId="24597"/>
    <cellStyle name="Euro 8 25" xfId="3201"/>
    <cellStyle name="Euro 8 26" xfId="11660"/>
    <cellStyle name="Euro 8 27" xfId="14913"/>
    <cellStyle name="Euro 8 28" xfId="18165"/>
    <cellStyle name="Euro 8 29" xfId="21415"/>
    <cellStyle name="Euro 8 3" xfId="2822"/>
    <cellStyle name="Euro 8 3 2" xfId="5675"/>
    <cellStyle name="Euro 8 3 3" xfId="11677"/>
    <cellStyle name="Euro 8 3 4" xfId="14930"/>
    <cellStyle name="Euro 8 3 5" xfId="18182"/>
    <cellStyle name="Euro 8 3 6" xfId="21432"/>
    <cellStyle name="Euro 8 3 7" xfId="24598"/>
    <cellStyle name="Euro 8 30" xfId="24581"/>
    <cellStyle name="Euro 8 4" xfId="2823"/>
    <cellStyle name="Euro 8 4 2" xfId="5676"/>
    <cellStyle name="Euro 8 4 3" xfId="11678"/>
    <cellStyle name="Euro 8 4 4" xfId="14931"/>
    <cellStyle name="Euro 8 4 5" xfId="18183"/>
    <cellStyle name="Euro 8 4 6" xfId="21433"/>
    <cellStyle name="Euro 8 4 7" xfId="24599"/>
    <cellStyle name="Euro 8 5" xfId="2824"/>
    <cellStyle name="Euro 8 5 2" xfId="5677"/>
    <cellStyle name="Euro 8 5 3" xfId="11679"/>
    <cellStyle name="Euro 8 5 4" xfId="14932"/>
    <cellStyle name="Euro 8 5 5" xfId="18184"/>
    <cellStyle name="Euro 8 5 6" xfId="21434"/>
    <cellStyle name="Euro 8 5 7" xfId="24600"/>
    <cellStyle name="Euro 8 6" xfId="2825"/>
    <cellStyle name="Euro 8 6 2" xfId="5678"/>
    <cellStyle name="Euro 8 6 3" xfId="11680"/>
    <cellStyle name="Euro 8 6 4" xfId="14933"/>
    <cellStyle name="Euro 8 6 5" xfId="18185"/>
    <cellStyle name="Euro 8 6 6" xfId="21435"/>
    <cellStyle name="Euro 8 6 7" xfId="24601"/>
    <cellStyle name="Euro 8 7" xfId="2826"/>
    <cellStyle name="Euro 8 7 2" xfId="5679"/>
    <cellStyle name="Euro 8 7 3" xfId="11681"/>
    <cellStyle name="Euro 8 7 4" xfId="14934"/>
    <cellStyle name="Euro 8 7 5" xfId="18186"/>
    <cellStyle name="Euro 8 7 6" xfId="21436"/>
    <cellStyle name="Euro 8 7 7" xfId="24602"/>
    <cellStyle name="Euro 8 8" xfId="2827"/>
    <cellStyle name="Euro 8 8 2" xfId="5680"/>
    <cellStyle name="Euro 8 8 3" xfId="11682"/>
    <cellStyle name="Euro 8 8 4" xfId="14935"/>
    <cellStyle name="Euro 8 8 5" xfId="18187"/>
    <cellStyle name="Euro 8 8 6" xfId="21437"/>
    <cellStyle name="Euro 8 8 7" xfId="24603"/>
    <cellStyle name="Euro 8 9" xfId="2828"/>
    <cellStyle name="Euro 8 9 2" xfId="5681"/>
    <cellStyle name="Euro 8 9 3" xfId="11683"/>
    <cellStyle name="Euro 8 9 4" xfId="14936"/>
    <cellStyle name="Euro 8 9 5" xfId="18188"/>
    <cellStyle name="Euro 8 9 6" xfId="21438"/>
    <cellStyle name="Euro 8 9 7" xfId="24604"/>
    <cellStyle name="Euro 80" xfId="2829"/>
    <cellStyle name="Euro 80 2" xfId="5682"/>
    <cellStyle name="Euro 80 3" xfId="11684"/>
    <cellStyle name="Euro 80 4" xfId="14937"/>
    <cellStyle name="Euro 80 5" xfId="18189"/>
    <cellStyle name="Euro 80 6" xfId="21439"/>
    <cellStyle name="Euro 80 7" xfId="24605"/>
    <cellStyle name="Euro 81" xfId="2997"/>
    <cellStyle name="Euro 81 2" xfId="5830"/>
    <cellStyle name="Euro 81 3" xfId="11685"/>
    <cellStyle name="Euro 81 4" xfId="14938"/>
    <cellStyle name="Euro 81 5" xfId="18190"/>
    <cellStyle name="Euro 81 6" xfId="21440"/>
    <cellStyle name="Euro 81 7" xfId="24606"/>
    <cellStyle name="Euro 82" xfId="6237"/>
    <cellStyle name="Euro 83" xfId="6242"/>
    <cellStyle name="Euro 83 2" xfId="6449"/>
    <cellStyle name="Euro 83 3" xfId="8423"/>
    <cellStyle name="Euro 84" xfId="6405"/>
    <cellStyle name="Euro 84 2" xfId="6448"/>
    <cellStyle name="Euro 84 3" xfId="6300"/>
    <cellStyle name="Euro 85" xfId="6450"/>
    <cellStyle name="Euro 86" xfId="6452"/>
    <cellStyle name="Euro 87" xfId="6453"/>
    <cellStyle name="Euro 88" xfId="6451"/>
    <cellStyle name="Euro 89" xfId="6454"/>
    <cellStyle name="Euro 9" xfId="281"/>
    <cellStyle name="Euro 9 10" xfId="2830"/>
    <cellStyle name="Euro 9 10 2" xfId="5683"/>
    <cellStyle name="Euro 9 10 3" xfId="11687"/>
    <cellStyle name="Euro 9 10 4" xfId="14940"/>
    <cellStyle name="Euro 9 10 5" xfId="18192"/>
    <cellStyle name="Euro 9 10 6" xfId="21442"/>
    <cellStyle name="Euro 9 10 7" xfId="24608"/>
    <cellStyle name="Euro 9 11" xfId="2831"/>
    <cellStyle name="Euro 9 11 2" xfId="5684"/>
    <cellStyle name="Euro 9 11 3" xfId="11688"/>
    <cellStyle name="Euro 9 11 4" xfId="14941"/>
    <cellStyle name="Euro 9 11 5" xfId="18193"/>
    <cellStyle name="Euro 9 11 6" xfId="21443"/>
    <cellStyle name="Euro 9 11 7" xfId="24609"/>
    <cellStyle name="Euro 9 12" xfId="2832"/>
    <cellStyle name="Euro 9 12 2" xfId="5685"/>
    <cellStyle name="Euro 9 12 3" xfId="11689"/>
    <cellStyle name="Euro 9 12 4" xfId="14942"/>
    <cellStyle name="Euro 9 12 5" xfId="18194"/>
    <cellStyle name="Euro 9 12 6" xfId="21444"/>
    <cellStyle name="Euro 9 12 7" xfId="24610"/>
    <cellStyle name="Euro 9 13" xfId="2833"/>
    <cellStyle name="Euro 9 13 2" xfId="5686"/>
    <cellStyle name="Euro 9 13 3" xfId="11690"/>
    <cellStyle name="Euro 9 13 4" xfId="14943"/>
    <cellStyle name="Euro 9 13 5" xfId="18195"/>
    <cellStyle name="Euro 9 13 6" xfId="21445"/>
    <cellStyle name="Euro 9 13 7" xfId="24611"/>
    <cellStyle name="Euro 9 14" xfId="2834"/>
    <cellStyle name="Euro 9 14 2" xfId="5687"/>
    <cellStyle name="Euro 9 14 3" xfId="11691"/>
    <cellStyle name="Euro 9 14 4" xfId="14944"/>
    <cellStyle name="Euro 9 14 5" xfId="18196"/>
    <cellStyle name="Euro 9 14 6" xfId="21446"/>
    <cellStyle name="Euro 9 14 7" xfId="24612"/>
    <cellStyle name="Euro 9 15" xfId="2835"/>
    <cellStyle name="Euro 9 15 2" xfId="5688"/>
    <cellStyle name="Euro 9 15 3" xfId="11692"/>
    <cellStyle name="Euro 9 15 4" xfId="14945"/>
    <cellStyle name="Euro 9 15 5" xfId="18197"/>
    <cellStyle name="Euro 9 15 6" xfId="21447"/>
    <cellStyle name="Euro 9 15 7" xfId="24613"/>
    <cellStyle name="Euro 9 16" xfId="2836"/>
    <cellStyle name="Euro 9 16 2" xfId="5689"/>
    <cellStyle name="Euro 9 16 3" xfId="11693"/>
    <cellStyle name="Euro 9 16 4" xfId="14946"/>
    <cellStyle name="Euro 9 16 5" xfId="18198"/>
    <cellStyle name="Euro 9 16 6" xfId="21448"/>
    <cellStyle name="Euro 9 16 7" xfId="24614"/>
    <cellStyle name="Euro 9 17" xfId="2837"/>
    <cellStyle name="Euro 9 17 2" xfId="5690"/>
    <cellStyle name="Euro 9 17 3" xfId="11694"/>
    <cellStyle name="Euro 9 17 4" xfId="14947"/>
    <cellStyle name="Euro 9 17 5" xfId="18199"/>
    <cellStyle name="Euro 9 17 6" xfId="21449"/>
    <cellStyle name="Euro 9 17 7" xfId="24615"/>
    <cellStyle name="Euro 9 18" xfId="2838"/>
    <cellStyle name="Euro 9 18 2" xfId="5691"/>
    <cellStyle name="Euro 9 18 3" xfId="11695"/>
    <cellStyle name="Euro 9 18 4" xfId="14948"/>
    <cellStyle name="Euro 9 18 5" xfId="18200"/>
    <cellStyle name="Euro 9 18 6" xfId="21450"/>
    <cellStyle name="Euro 9 18 7" xfId="24616"/>
    <cellStyle name="Euro 9 19" xfId="2839"/>
    <cellStyle name="Euro 9 19 2" xfId="5692"/>
    <cellStyle name="Euro 9 19 3" xfId="11696"/>
    <cellStyle name="Euro 9 19 4" xfId="14949"/>
    <cellStyle name="Euro 9 19 5" xfId="18201"/>
    <cellStyle name="Euro 9 19 6" xfId="21451"/>
    <cellStyle name="Euro 9 19 7" xfId="24617"/>
    <cellStyle name="Euro 9 2" xfId="2840"/>
    <cellStyle name="Euro 9 2 2" xfId="5693"/>
    <cellStyle name="Euro 9 2 3" xfId="11697"/>
    <cellStyle name="Euro 9 2 4" xfId="14950"/>
    <cellStyle name="Euro 9 2 5" xfId="18202"/>
    <cellStyle name="Euro 9 2 6" xfId="21452"/>
    <cellStyle name="Euro 9 2 7" xfId="24618"/>
    <cellStyle name="Euro 9 20" xfId="2841"/>
    <cellStyle name="Euro 9 20 2" xfId="5694"/>
    <cellStyle name="Euro 9 20 3" xfId="11698"/>
    <cellStyle name="Euro 9 20 4" xfId="14951"/>
    <cellStyle name="Euro 9 20 5" xfId="18203"/>
    <cellStyle name="Euro 9 20 6" xfId="21453"/>
    <cellStyle name="Euro 9 20 7" xfId="24619"/>
    <cellStyle name="Euro 9 21" xfId="2842"/>
    <cellStyle name="Euro 9 21 2" xfId="5695"/>
    <cellStyle name="Euro 9 21 3" xfId="11699"/>
    <cellStyle name="Euro 9 21 4" xfId="14952"/>
    <cellStyle name="Euro 9 21 5" xfId="18204"/>
    <cellStyle name="Euro 9 21 6" xfId="21454"/>
    <cellStyle name="Euro 9 21 7" xfId="24620"/>
    <cellStyle name="Euro 9 22" xfId="2843"/>
    <cellStyle name="Euro 9 22 2" xfId="5696"/>
    <cellStyle name="Euro 9 22 3" xfId="11700"/>
    <cellStyle name="Euro 9 22 4" xfId="14953"/>
    <cellStyle name="Euro 9 22 5" xfId="18205"/>
    <cellStyle name="Euro 9 22 6" xfId="21455"/>
    <cellStyle name="Euro 9 22 7" xfId="24621"/>
    <cellStyle name="Euro 9 23" xfId="2844"/>
    <cellStyle name="Euro 9 23 2" xfId="5697"/>
    <cellStyle name="Euro 9 23 3" xfId="11701"/>
    <cellStyle name="Euro 9 23 4" xfId="14954"/>
    <cellStyle name="Euro 9 23 5" xfId="18206"/>
    <cellStyle name="Euro 9 23 6" xfId="21456"/>
    <cellStyle name="Euro 9 23 7" xfId="24622"/>
    <cellStyle name="Euro 9 24" xfId="2845"/>
    <cellStyle name="Euro 9 24 2" xfId="5698"/>
    <cellStyle name="Euro 9 24 3" xfId="11702"/>
    <cellStyle name="Euro 9 24 4" xfId="14955"/>
    <cellStyle name="Euro 9 24 5" xfId="18207"/>
    <cellStyle name="Euro 9 24 6" xfId="21457"/>
    <cellStyle name="Euro 9 24 7" xfId="24623"/>
    <cellStyle name="Euro 9 25" xfId="3202"/>
    <cellStyle name="Euro 9 26" xfId="11686"/>
    <cellStyle name="Euro 9 27" xfId="14939"/>
    <cellStyle name="Euro 9 28" xfId="18191"/>
    <cellStyle name="Euro 9 29" xfId="21441"/>
    <cellStyle name="Euro 9 3" xfId="2846"/>
    <cellStyle name="Euro 9 3 2" xfId="5699"/>
    <cellStyle name="Euro 9 3 3" xfId="11703"/>
    <cellStyle name="Euro 9 3 4" xfId="14956"/>
    <cellStyle name="Euro 9 3 5" xfId="18208"/>
    <cellStyle name="Euro 9 3 6" xfId="21458"/>
    <cellStyle name="Euro 9 3 7" xfId="24624"/>
    <cellStyle name="Euro 9 30" xfId="24607"/>
    <cellStyle name="Euro 9 4" xfId="2847"/>
    <cellStyle name="Euro 9 4 2" xfId="5700"/>
    <cellStyle name="Euro 9 4 3" xfId="11704"/>
    <cellStyle name="Euro 9 4 4" xfId="14957"/>
    <cellStyle name="Euro 9 4 5" xfId="18209"/>
    <cellStyle name="Euro 9 4 6" xfId="21459"/>
    <cellStyle name="Euro 9 4 7" xfId="24625"/>
    <cellStyle name="Euro 9 5" xfId="2848"/>
    <cellStyle name="Euro 9 5 2" xfId="5701"/>
    <cellStyle name="Euro 9 5 3" xfId="11705"/>
    <cellStyle name="Euro 9 5 4" xfId="14958"/>
    <cellStyle name="Euro 9 5 5" xfId="18210"/>
    <cellStyle name="Euro 9 5 6" xfId="21460"/>
    <cellStyle name="Euro 9 5 7" xfId="24626"/>
    <cellStyle name="Euro 9 6" xfId="2849"/>
    <cellStyle name="Euro 9 6 2" xfId="5702"/>
    <cellStyle name="Euro 9 6 3" xfId="11706"/>
    <cellStyle name="Euro 9 6 4" xfId="14959"/>
    <cellStyle name="Euro 9 6 5" xfId="18211"/>
    <cellStyle name="Euro 9 6 6" xfId="21461"/>
    <cellStyle name="Euro 9 6 7" xfId="24627"/>
    <cellStyle name="Euro 9 7" xfId="2850"/>
    <cellStyle name="Euro 9 7 2" xfId="5703"/>
    <cellStyle name="Euro 9 7 3" xfId="11707"/>
    <cellStyle name="Euro 9 7 4" xfId="14960"/>
    <cellStyle name="Euro 9 7 5" xfId="18212"/>
    <cellStyle name="Euro 9 7 6" xfId="21462"/>
    <cellStyle name="Euro 9 7 7" xfId="24628"/>
    <cellStyle name="Euro 9 8" xfId="2851"/>
    <cellStyle name="Euro 9 8 2" xfId="5704"/>
    <cellStyle name="Euro 9 8 3" xfId="11708"/>
    <cellStyle name="Euro 9 8 4" xfId="14961"/>
    <cellStyle name="Euro 9 8 5" xfId="18213"/>
    <cellStyle name="Euro 9 8 6" xfId="21463"/>
    <cellStyle name="Euro 9 8 7" xfId="24629"/>
    <cellStyle name="Euro 9 9" xfId="2852"/>
    <cellStyle name="Euro 9 9 2" xfId="5705"/>
    <cellStyle name="Euro 9 9 3" xfId="11709"/>
    <cellStyle name="Euro 9 9 4" xfId="14962"/>
    <cellStyle name="Euro 9 9 5" xfId="18214"/>
    <cellStyle name="Euro 9 9 6" xfId="21464"/>
    <cellStyle name="Euro 9 9 7" xfId="24630"/>
    <cellStyle name="Euro 90" xfId="6455"/>
    <cellStyle name="Euro 91" xfId="7210"/>
    <cellStyle name="Euro 92" xfId="7211"/>
    <cellStyle name="Euro 93" xfId="7212"/>
    <cellStyle name="Euro 94" xfId="7209"/>
    <cellStyle name="Euro 95" xfId="7208"/>
    <cellStyle name="Euro 96" xfId="7213"/>
    <cellStyle name="Euro 97" xfId="7216"/>
    <cellStyle name="Euro 98" xfId="7217"/>
    <cellStyle name="Euro 99" xfId="7215"/>
    <cellStyle name="Euro_ARTICULADO" xfId="6410"/>
    <cellStyle name="Explanatory Text" xfId="2853"/>
    <cellStyle name="Good" xfId="2854"/>
    <cellStyle name="Heading 1" xfId="2855"/>
    <cellStyle name="Heading 2" xfId="2856"/>
    <cellStyle name="Heading 3" xfId="2857"/>
    <cellStyle name="Heading 4" xfId="2858"/>
    <cellStyle name="Incorrecto 2" xfId="6221"/>
    <cellStyle name="Incorrecto 3" xfId="11716"/>
    <cellStyle name="Incorrecto 4" xfId="14970"/>
    <cellStyle name="Incorrecto 5" xfId="18222"/>
    <cellStyle name="Incorrecto 6" xfId="21472"/>
    <cellStyle name="Incorrecto 7" xfId="24631"/>
    <cellStyle name="Incorreto" xfId="282"/>
    <cellStyle name="Incorreto 2" xfId="2859"/>
    <cellStyle name="Input" xfId="2860"/>
    <cellStyle name="Linked Cell" xfId="2861"/>
    <cellStyle name="Moeda" xfId="25867" builtinId="4"/>
    <cellStyle name="Moeda 2" xfId="283"/>
    <cellStyle name="Moeda 2 10" xfId="2862"/>
    <cellStyle name="Moeda 2 10 2" xfId="5706"/>
    <cellStyle name="Moeda 2 10 3" xfId="11722"/>
    <cellStyle name="Moeda 2 10 4" xfId="14976"/>
    <cellStyle name="Moeda 2 10 5" xfId="18228"/>
    <cellStyle name="Moeda 2 10 6" xfId="21477"/>
    <cellStyle name="Moeda 2 10 7" xfId="24633"/>
    <cellStyle name="Moeda 2 11" xfId="2863"/>
    <cellStyle name="Moeda 2 11 2" xfId="5707"/>
    <cellStyle name="Moeda 2 11 3" xfId="11723"/>
    <cellStyle name="Moeda 2 11 4" xfId="14977"/>
    <cellStyle name="Moeda 2 11 5" xfId="18229"/>
    <cellStyle name="Moeda 2 11 6" xfId="21478"/>
    <cellStyle name="Moeda 2 11 7" xfId="24634"/>
    <cellStyle name="Moeda 2 12" xfId="2864"/>
    <cellStyle name="Moeda 2 12 2" xfId="5708"/>
    <cellStyle name="Moeda 2 12 3" xfId="11724"/>
    <cellStyle name="Moeda 2 12 4" xfId="14978"/>
    <cellStyle name="Moeda 2 12 5" xfId="18230"/>
    <cellStyle name="Moeda 2 12 6" xfId="21479"/>
    <cellStyle name="Moeda 2 12 7" xfId="24635"/>
    <cellStyle name="Moeda 2 13" xfId="3203"/>
    <cellStyle name="Moeda 2 14" xfId="11721"/>
    <cellStyle name="Moeda 2 15" xfId="14975"/>
    <cellStyle name="Moeda 2 16" xfId="18227"/>
    <cellStyle name="Moeda 2 17" xfId="21476"/>
    <cellStyle name="Moeda 2 18" xfId="24632"/>
    <cellStyle name="Moeda 2 2" xfId="2865"/>
    <cellStyle name="Moeda 2 2 2" xfId="5709"/>
    <cellStyle name="Moeda 2 2 3" xfId="11725"/>
    <cellStyle name="Moeda 2 2 4" xfId="14979"/>
    <cellStyle name="Moeda 2 2 5" xfId="18231"/>
    <cellStyle name="Moeda 2 2 6" xfId="21480"/>
    <cellStyle name="Moeda 2 2 7" xfId="24636"/>
    <cellStyle name="Moeda 2 3" xfId="2866"/>
    <cellStyle name="Moeda 2 3 2" xfId="5710"/>
    <cellStyle name="Moeda 2 3 3" xfId="11726"/>
    <cellStyle name="Moeda 2 3 4" xfId="14980"/>
    <cellStyle name="Moeda 2 3 5" xfId="18232"/>
    <cellStyle name="Moeda 2 3 6" xfId="21481"/>
    <cellStyle name="Moeda 2 3 7" xfId="24637"/>
    <cellStyle name="Moeda 2 4" xfId="2867"/>
    <cellStyle name="Moeda 2 4 2" xfId="5711"/>
    <cellStyle name="Moeda 2 4 3" xfId="11727"/>
    <cellStyle name="Moeda 2 4 4" xfId="14981"/>
    <cellStyle name="Moeda 2 4 5" xfId="18233"/>
    <cellStyle name="Moeda 2 4 6" xfId="21482"/>
    <cellStyle name="Moeda 2 4 7" xfId="24638"/>
    <cellStyle name="Moeda 2 5" xfId="2868"/>
    <cellStyle name="Moeda 2 5 2" xfId="5712"/>
    <cellStyle name="Moeda 2 5 3" xfId="11728"/>
    <cellStyle name="Moeda 2 5 4" xfId="14982"/>
    <cellStyle name="Moeda 2 5 5" xfId="18234"/>
    <cellStyle name="Moeda 2 5 6" xfId="21483"/>
    <cellStyle name="Moeda 2 5 7" xfId="24639"/>
    <cellStyle name="Moeda 2 6" xfId="2869"/>
    <cellStyle name="Moeda 2 6 2" xfId="5713"/>
    <cellStyle name="Moeda 2 6 3" xfId="11729"/>
    <cellStyle name="Moeda 2 6 4" xfId="14983"/>
    <cellStyle name="Moeda 2 6 5" xfId="18235"/>
    <cellStyle name="Moeda 2 6 6" xfId="21484"/>
    <cellStyle name="Moeda 2 6 7" xfId="24640"/>
    <cellStyle name="Moeda 2 7" xfId="2870"/>
    <cellStyle name="Moeda 2 7 2" xfId="5714"/>
    <cellStyle name="Moeda 2 7 3" xfId="11730"/>
    <cellStyle name="Moeda 2 7 4" xfId="14984"/>
    <cellStyle name="Moeda 2 7 5" xfId="18236"/>
    <cellStyle name="Moeda 2 7 6" xfId="21485"/>
    <cellStyle name="Moeda 2 7 7" xfId="24641"/>
    <cellStyle name="Moeda 2 8" xfId="2871"/>
    <cellStyle name="Moeda 2 8 2" xfId="5715"/>
    <cellStyle name="Moeda 2 8 3" xfId="11731"/>
    <cellStyle name="Moeda 2 8 4" xfId="14985"/>
    <cellStyle name="Moeda 2 8 5" xfId="18237"/>
    <cellStyle name="Moeda 2 8 6" xfId="21486"/>
    <cellStyle name="Moeda 2 8 7" xfId="24642"/>
    <cellStyle name="Moeda 2 9" xfId="2872"/>
    <cellStyle name="Moeda 2 9 2" xfId="5716"/>
    <cellStyle name="Moeda 2 9 3" xfId="11732"/>
    <cellStyle name="Moeda 2 9 4" xfId="14986"/>
    <cellStyle name="Moeda 2 9 5" xfId="18238"/>
    <cellStyle name="Moeda 2 9 6" xfId="21487"/>
    <cellStyle name="Moeda 2 9 7" xfId="24643"/>
    <cellStyle name="Moeda 3" xfId="284"/>
    <cellStyle name="Moeda 3 10" xfId="2873"/>
    <cellStyle name="Moeda 3 10 2" xfId="5717"/>
    <cellStyle name="Moeda 3 10 3" xfId="11734"/>
    <cellStyle name="Moeda 3 10 4" xfId="14988"/>
    <cellStyle name="Moeda 3 10 5" xfId="18240"/>
    <cellStyle name="Moeda 3 10 6" xfId="21489"/>
    <cellStyle name="Moeda 3 10 7" xfId="24645"/>
    <cellStyle name="Moeda 3 11" xfId="2874"/>
    <cellStyle name="Moeda 3 11 2" xfId="5718"/>
    <cellStyle name="Moeda 3 11 3" xfId="11735"/>
    <cellStyle name="Moeda 3 11 4" xfId="14989"/>
    <cellStyle name="Moeda 3 11 5" xfId="18241"/>
    <cellStyle name="Moeda 3 11 6" xfId="21490"/>
    <cellStyle name="Moeda 3 11 7" xfId="24646"/>
    <cellStyle name="Moeda 3 12" xfId="2875"/>
    <cellStyle name="Moeda 3 12 2" xfId="5719"/>
    <cellStyle name="Moeda 3 12 3" xfId="11736"/>
    <cellStyle name="Moeda 3 12 4" xfId="14990"/>
    <cellStyle name="Moeda 3 12 5" xfId="18242"/>
    <cellStyle name="Moeda 3 12 6" xfId="21491"/>
    <cellStyle name="Moeda 3 12 7" xfId="24647"/>
    <cellStyle name="Moeda 3 13" xfId="3204"/>
    <cellStyle name="Moeda 3 14" xfId="11733"/>
    <cellStyle name="Moeda 3 15" xfId="14987"/>
    <cellStyle name="Moeda 3 16" xfId="18239"/>
    <cellStyle name="Moeda 3 17" xfId="21488"/>
    <cellStyle name="Moeda 3 18" xfId="24644"/>
    <cellStyle name="Moeda 3 2" xfId="2876"/>
    <cellStyle name="Moeda 3 2 2" xfId="5720"/>
    <cellStyle name="Moeda 3 2 3" xfId="11737"/>
    <cellStyle name="Moeda 3 2 4" xfId="14991"/>
    <cellStyle name="Moeda 3 2 5" xfId="18243"/>
    <cellStyle name="Moeda 3 2 6" xfId="21492"/>
    <cellStyle name="Moeda 3 2 7" xfId="24648"/>
    <cellStyle name="Moeda 3 3" xfId="2877"/>
    <cellStyle name="Moeda 3 3 2" xfId="5721"/>
    <cellStyle name="Moeda 3 3 3" xfId="11738"/>
    <cellStyle name="Moeda 3 3 4" xfId="14992"/>
    <cellStyle name="Moeda 3 3 5" xfId="18244"/>
    <cellStyle name="Moeda 3 3 6" xfId="21493"/>
    <cellStyle name="Moeda 3 3 7" xfId="24649"/>
    <cellStyle name="Moeda 3 4" xfId="2878"/>
    <cellStyle name="Moeda 3 4 2" xfId="5722"/>
    <cellStyle name="Moeda 3 4 3" xfId="11739"/>
    <cellStyle name="Moeda 3 4 4" xfId="14993"/>
    <cellStyle name="Moeda 3 4 5" xfId="18245"/>
    <cellStyle name="Moeda 3 4 6" xfId="21494"/>
    <cellStyle name="Moeda 3 4 7" xfId="24650"/>
    <cellStyle name="Moeda 3 5" xfId="2879"/>
    <cellStyle name="Moeda 3 5 2" xfId="5723"/>
    <cellStyle name="Moeda 3 5 3" xfId="11740"/>
    <cellStyle name="Moeda 3 5 4" xfId="14994"/>
    <cellStyle name="Moeda 3 5 5" xfId="18246"/>
    <cellStyle name="Moeda 3 5 6" xfId="21495"/>
    <cellStyle name="Moeda 3 5 7" xfId="24651"/>
    <cellStyle name="Moeda 3 6" xfId="2880"/>
    <cellStyle name="Moeda 3 6 2" xfId="5724"/>
    <cellStyle name="Moeda 3 6 3" xfId="11741"/>
    <cellStyle name="Moeda 3 6 4" xfId="14995"/>
    <cellStyle name="Moeda 3 6 5" xfId="18247"/>
    <cellStyle name="Moeda 3 6 6" xfId="21496"/>
    <cellStyle name="Moeda 3 6 7" xfId="24652"/>
    <cellStyle name="Moeda 3 7" xfId="2881"/>
    <cellStyle name="Moeda 3 7 2" xfId="5725"/>
    <cellStyle name="Moeda 3 7 3" xfId="11742"/>
    <cellStyle name="Moeda 3 7 4" xfId="14996"/>
    <cellStyle name="Moeda 3 7 5" xfId="18248"/>
    <cellStyle name="Moeda 3 7 6" xfId="21497"/>
    <cellStyle name="Moeda 3 7 7" xfId="24653"/>
    <cellStyle name="Moeda 3 8" xfId="2882"/>
    <cellStyle name="Moeda 3 8 2" xfId="5726"/>
    <cellStyle name="Moeda 3 8 3" xfId="11743"/>
    <cellStyle name="Moeda 3 8 4" xfId="14997"/>
    <cellStyle name="Moeda 3 8 5" xfId="18249"/>
    <cellStyle name="Moeda 3 8 6" xfId="21498"/>
    <cellStyle name="Moeda 3 8 7" xfId="24654"/>
    <cellStyle name="Moeda 3 9" xfId="2883"/>
    <cellStyle name="Moeda 3 9 2" xfId="5727"/>
    <cellStyle name="Moeda 3 9 3" xfId="11744"/>
    <cellStyle name="Moeda 3 9 4" xfId="14998"/>
    <cellStyle name="Moeda 3 9 5" xfId="18250"/>
    <cellStyle name="Moeda 3 9 6" xfId="21499"/>
    <cellStyle name="Moeda 3 9 7" xfId="24655"/>
    <cellStyle name="Neutra" xfId="285"/>
    <cellStyle name="Neutra 2" xfId="2884"/>
    <cellStyle name="Neutral" xfId="2885"/>
    <cellStyle name="Neutro 2" xfId="6222"/>
    <cellStyle name="Neutro 3" xfId="11748"/>
    <cellStyle name="Neutro 4" xfId="15002"/>
    <cellStyle name="Neutro 5" xfId="18254"/>
    <cellStyle name="Neutro 6" xfId="21503"/>
    <cellStyle name="Neutro 7" xfId="24656"/>
    <cellStyle name="Normal" xfId="0" builtinId="0"/>
    <cellStyle name="Normal 10" xfId="286"/>
    <cellStyle name="Normal 10 2" xfId="3205"/>
    <cellStyle name="Normal 10 3" xfId="11749"/>
    <cellStyle name="Normal 10 4" xfId="15003"/>
    <cellStyle name="Normal 10 5" xfId="18255"/>
    <cellStyle name="Normal 10 6" xfId="21504"/>
    <cellStyle name="Normal 10 7" xfId="24657"/>
    <cellStyle name="Normal 11" xfId="287"/>
    <cellStyle name="Normal 11 2" xfId="3206"/>
    <cellStyle name="Normal 11 3" xfId="11750"/>
    <cellStyle name="Normal 11 4" xfId="15004"/>
    <cellStyle name="Normal 11 5" xfId="18256"/>
    <cellStyle name="Normal 11 6" xfId="21505"/>
    <cellStyle name="Normal 11 7" xfId="24658"/>
    <cellStyle name="Normal 12" xfId="288"/>
    <cellStyle name="Normal 12 2" xfId="3207"/>
    <cellStyle name="Normal 12 3" xfId="11751"/>
    <cellStyle name="Normal 12 4" xfId="15005"/>
    <cellStyle name="Normal 12 5" xfId="18257"/>
    <cellStyle name="Normal 12 6" xfId="21506"/>
    <cellStyle name="Normal 12 7" xfId="24659"/>
    <cellStyle name="Normal 13" xfId="289"/>
    <cellStyle name="Normal 13 2" xfId="3208"/>
    <cellStyle name="Normal 13 3" xfId="11752"/>
    <cellStyle name="Normal 13 4" xfId="15006"/>
    <cellStyle name="Normal 13 5" xfId="18258"/>
    <cellStyle name="Normal 13 6" xfId="21507"/>
    <cellStyle name="Normal 13 7" xfId="24660"/>
    <cellStyle name="Normal 14" xfId="290"/>
    <cellStyle name="Normal 14 2" xfId="3209"/>
    <cellStyle name="Normal 14 3" xfId="11753"/>
    <cellStyle name="Normal 14 4" xfId="15007"/>
    <cellStyle name="Normal 14 5" xfId="18259"/>
    <cellStyle name="Normal 14 6" xfId="21508"/>
    <cellStyle name="Normal 14 7" xfId="24661"/>
    <cellStyle name="Normal 15" xfId="291"/>
    <cellStyle name="Normal 15 2" xfId="3210"/>
    <cellStyle name="Normal 15 3" xfId="11754"/>
    <cellStyle name="Normal 15 4" xfId="15008"/>
    <cellStyle name="Normal 15 5" xfId="18260"/>
    <cellStyle name="Normal 15 6" xfId="21509"/>
    <cellStyle name="Normal 15 7" xfId="24662"/>
    <cellStyle name="Normal 16" xfId="292"/>
    <cellStyle name="Normal 16 2" xfId="3211"/>
    <cellStyle name="Normal 16 3" xfId="11755"/>
    <cellStyle name="Normal 16 4" xfId="15009"/>
    <cellStyle name="Normal 16 5" xfId="18261"/>
    <cellStyle name="Normal 16 6" xfId="21510"/>
    <cellStyle name="Normal 16 7" xfId="24663"/>
    <cellStyle name="Normal 17" xfId="293"/>
    <cellStyle name="Normal 17 2" xfId="3212"/>
    <cellStyle name="Normal 17 3" xfId="11756"/>
    <cellStyle name="Normal 17 4" xfId="15010"/>
    <cellStyle name="Normal 17 5" xfId="18262"/>
    <cellStyle name="Normal 17 6" xfId="21511"/>
    <cellStyle name="Normal 17 7" xfId="24664"/>
    <cellStyle name="Normal 18" xfId="294"/>
    <cellStyle name="Normal 18 2" xfId="3213"/>
    <cellStyle name="Normal 18 3" xfId="11757"/>
    <cellStyle name="Normal 18 4" xfId="15011"/>
    <cellStyle name="Normal 18 5" xfId="18263"/>
    <cellStyle name="Normal 18 6" xfId="21512"/>
    <cellStyle name="Normal 18 7" xfId="24665"/>
    <cellStyle name="Normal 19" xfId="295"/>
    <cellStyle name="Normal 19 2" xfId="3214"/>
    <cellStyle name="Normal 19 3" xfId="11758"/>
    <cellStyle name="Normal 19 4" xfId="15012"/>
    <cellStyle name="Normal 19 5" xfId="18264"/>
    <cellStyle name="Normal 19 6" xfId="21513"/>
    <cellStyle name="Normal 19 7" xfId="24666"/>
    <cellStyle name="Normal 2" xfId="25862"/>
    <cellStyle name="Normal 2 10" xfId="2886"/>
    <cellStyle name="Normal 2 10 2" xfId="5728"/>
    <cellStyle name="Normal 2 10 3" xfId="11759"/>
    <cellStyle name="Normal 2 10 4" xfId="15013"/>
    <cellStyle name="Normal 2 10 5" xfId="18265"/>
    <cellStyle name="Normal 2 10 6" xfId="21515"/>
    <cellStyle name="Normal 2 10 7" xfId="24668"/>
    <cellStyle name="Normal 2 11" xfId="2887"/>
    <cellStyle name="Normal 2 11 2" xfId="5729"/>
    <cellStyle name="Normal 2 11 3" xfId="11760"/>
    <cellStyle name="Normal 2 11 4" xfId="15014"/>
    <cellStyle name="Normal 2 11 5" xfId="18266"/>
    <cellStyle name="Normal 2 11 6" xfId="21516"/>
    <cellStyle name="Normal 2 11 7" xfId="24669"/>
    <cellStyle name="Normal 2 12" xfId="2888"/>
    <cellStyle name="Normal 2 12 2" xfId="5730"/>
    <cellStyle name="Normal 2 12 3" xfId="11761"/>
    <cellStyle name="Normal 2 12 4" xfId="15015"/>
    <cellStyle name="Normal 2 12 5" xfId="18267"/>
    <cellStyle name="Normal 2 12 6" xfId="21517"/>
    <cellStyle name="Normal 2 12 7" xfId="24670"/>
    <cellStyle name="Normal 2 13" xfId="2889"/>
    <cellStyle name="Normal 2 13 2" xfId="5731"/>
    <cellStyle name="Normal 2 13 3" xfId="11762"/>
    <cellStyle name="Normal 2 13 4" xfId="15016"/>
    <cellStyle name="Normal 2 13 5" xfId="18268"/>
    <cellStyle name="Normal 2 13 6" xfId="21518"/>
    <cellStyle name="Normal 2 13 7" xfId="24671"/>
    <cellStyle name="Normal 2 14" xfId="2890"/>
    <cellStyle name="Normal 2 14 2" xfId="5732"/>
    <cellStyle name="Normal 2 14 3" xfId="11763"/>
    <cellStyle name="Normal 2 14 4" xfId="15017"/>
    <cellStyle name="Normal 2 14 5" xfId="18269"/>
    <cellStyle name="Normal 2 14 6" xfId="21519"/>
    <cellStyle name="Normal 2 14 7" xfId="24672"/>
    <cellStyle name="Normal 2 15" xfId="2891"/>
    <cellStyle name="Normal 2 15 2" xfId="5733"/>
    <cellStyle name="Normal 2 15 3" xfId="11764"/>
    <cellStyle name="Normal 2 15 4" xfId="15018"/>
    <cellStyle name="Normal 2 15 5" xfId="18270"/>
    <cellStyle name="Normal 2 15 6" xfId="21520"/>
    <cellStyle name="Normal 2 15 7" xfId="24673"/>
    <cellStyle name="Normal 2 16" xfId="2892"/>
    <cellStyle name="Normal 2 16 2" xfId="5734"/>
    <cellStyle name="Normal 2 16 3" xfId="11765"/>
    <cellStyle name="Normal 2 16 4" xfId="15019"/>
    <cellStyle name="Normal 2 16 5" xfId="18271"/>
    <cellStyle name="Normal 2 16 6" xfId="21521"/>
    <cellStyle name="Normal 2 16 7" xfId="24674"/>
    <cellStyle name="Normal 2 17" xfId="2893"/>
    <cellStyle name="Normal 2 17 2" xfId="5735"/>
    <cellStyle name="Normal 2 17 3" xfId="11766"/>
    <cellStyle name="Normal 2 17 4" xfId="15020"/>
    <cellStyle name="Normal 2 17 5" xfId="18272"/>
    <cellStyle name="Normal 2 17 6" xfId="21522"/>
    <cellStyle name="Normal 2 17 7" xfId="24675"/>
    <cellStyle name="Normal 2 18" xfId="2894"/>
    <cellStyle name="Normal 2 18 2" xfId="5736"/>
    <cellStyle name="Normal 2 18 3" xfId="11767"/>
    <cellStyle name="Normal 2 18 4" xfId="15021"/>
    <cellStyle name="Normal 2 18 5" xfId="18273"/>
    <cellStyle name="Normal 2 18 6" xfId="21523"/>
    <cellStyle name="Normal 2 18 7" xfId="24676"/>
    <cellStyle name="Normal 2 19" xfId="2895"/>
    <cellStyle name="Normal 2 19 2" xfId="5737"/>
    <cellStyle name="Normal 2 19 3" xfId="11768"/>
    <cellStyle name="Normal 2 19 4" xfId="15022"/>
    <cellStyle name="Normal 2 19 5" xfId="18274"/>
    <cellStyle name="Normal 2 19 6" xfId="21524"/>
    <cellStyle name="Normal 2 19 7" xfId="24677"/>
    <cellStyle name="Normal 2 2" xfId="296"/>
    <cellStyle name="Normal 2 2 10" xfId="25188"/>
    <cellStyle name="Normal 2 2 10 2" xfId="25208"/>
    <cellStyle name="Normal 2 2 10 3" xfId="25764"/>
    <cellStyle name="Normal 2 2 10 4" xfId="25560"/>
    <cellStyle name="Normal 2 2 10 5" xfId="25675"/>
    <cellStyle name="Normal 2 2 10 6" xfId="25666"/>
    <cellStyle name="Normal 2 2 10 7" xfId="25570"/>
    <cellStyle name="Normal 2 2 11" xfId="25324"/>
    <cellStyle name="Normal 2 2 12" xfId="25229"/>
    <cellStyle name="Normal 2 2 13" xfId="25351"/>
    <cellStyle name="Normal 2 2 14" xfId="25339"/>
    <cellStyle name="Normal 2 2 15" xfId="25428"/>
    <cellStyle name="Normal 2 2 16" xfId="25326"/>
    <cellStyle name="Normal 2 2 17" xfId="25400"/>
    <cellStyle name="Normal 2 2 18" xfId="25305"/>
    <cellStyle name="Normal 2 2 19" xfId="25369"/>
    <cellStyle name="Normal 2 2 2" xfId="5738"/>
    <cellStyle name="Normal 2 2 20" xfId="25217"/>
    <cellStyle name="Normal 2 2 21" xfId="25320"/>
    <cellStyle name="Normal 2 2 22" xfId="25402"/>
    <cellStyle name="Normal 2 2 23" xfId="25252"/>
    <cellStyle name="Normal 2 2 24" xfId="25533"/>
    <cellStyle name="Normal 2 2 25" xfId="25662"/>
    <cellStyle name="Normal 2 2 26" xfId="25677"/>
    <cellStyle name="Normal 2 2 27" xfId="25663"/>
    <cellStyle name="Normal 2 2 28" xfId="25695"/>
    <cellStyle name="Normal 2 2 3" xfId="11769"/>
    <cellStyle name="Normal 2 2 4" xfId="15023"/>
    <cellStyle name="Normal 2 2 5" xfId="18275"/>
    <cellStyle name="Normal 2 2 6" xfId="21525"/>
    <cellStyle name="Normal 2 2 7" xfId="24678"/>
    <cellStyle name="Normal 2 2 8" xfId="24983"/>
    <cellStyle name="Normal 2 2 9" xfId="24992"/>
    <cellStyle name="Normal 2 2_16-09_PE_V2_ARQ_M-O_28-01-11" xfId="6412"/>
    <cellStyle name="Normal 2 20" xfId="2896"/>
    <cellStyle name="Normal 2 20 2" xfId="5739"/>
    <cellStyle name="Normal 2 20 3" xfId="11770"/>
    <cellStyle name="Normal 2 20 4" xfId="15024"/>
    <cellStyle name="Normal 2 20 5" xfId="18276"/>
    <cellStyle name="Normal 2 20 6" xfId="21526"/>
    <cellStyle name="Normal 2 20 7" xfId="24679"/>
    <cellStyle name="Normal 2 21" xfId="2897"/>
    <cellStyle name="Normal 2 21 2" xfId="5740"/>
    <cellStyle name="Normal 2 21 3" xfId="11771"/>
    <cellStyle name="Normal 2 21 4" xfId="15025"/>
    <cellStyle name="Normal 2 21 5" xfId="18277"/>
    <cellStyle name="Normal 2 21 6" xfId="21527"/>
    <cellStyle name="Normal 2 21 7" xfId="24680"/>
    <cellStyle name="Normal 2 22" xfId="2898"/>
    <cellStyle name="Normal 2 22 2" xfId="5741"/>
    <cellStyle name="Normal 2 22 3" xfId="11772"/>
    <cellStyle name="Normal 2 22 4" xfId="15026"/>
    <cellStyle name="Normal 2 22 5" xfId="18278"/>
    <cellStyle name="Normal 2 22 6" xfId="21528"/>
    <cellStyle name="Normal 2 22 7" xfId="24681"/>
    <cellStyle name="Normal 2 23" xfId="2899"/>
    <cellStyle name="Normal 2 23 2" xfId="5742"/>
    <cellStyle name="Normal 2 23 3" xfId="11773"/>
    <cellStyle name="Normal 2 23 4" xfId="15027"/>
    <cellStyle name="Normal 2 23 5" xfId="18279"/>
    <cellStyle name="Normal 2 23 6" xfId="21529"/>
    <cellStyle name="Normal 2 23 7" xfId="24682"/>
    <cellStyle name="Normal 2 24" xfId="2900"/>
    <cellStyle name="Normal 2 24 2" xfId="5743"/>
    <cellStyle name="Normal 2 24 3" xfId="11774"/>
    <cellStyle name="Normal 2 24 4" xfId="15028"/>
    <cellStyle name="Normal 2 24 5" xfId="18280"/>
    <cellStyle name="Normal 2 24 6" xfId="21530"/>
    <cellStyle name="Normal 2 24 7" xfId="24683"/>
    <cellStyle name="Normal 2 25" xfId="2901"/>
    <cellStyle name="Normal 2 25 2" xfId="5744"/>
    <cellStyle name="Normal 2 25 3" xfId="11775"/>
    <cellStyle name="Normal 2 25 4" xfId="15029"/>
    <cellStyle name="Normal 2 25 5" xfId="18281"/>
    <cellStyle name="Normal 2 25 6" xfId="21531"/>
    <cellStyle name="Normal 2 25 7" xfId="24684"/>
    <cellStyle name="Normal 2 26" xfId="2902"/>
    <cellStyle name="Normal 2 26 2" xfId="5745"/>
    <cellStyle name="Normal 2 26 3" xfId="11776"/>
    <cellStyle name="Normal 2 26 4" xfId="15030"/>
    <cellStyle name="Normal 2 26 5" xfId="18282"/>
    <cellStyle name="Normal 2 26 6" xfId="21532"/>
    <cellStyle name="Normal 2 26 7" xfId="24685"/>
    <cellStyle name="Normal 2 27" xfId="2903"/>
    <cellStyle name="Normal 2 27 2" xfId="5746"/>
    <cellStyle name="Normal 2 27 3" xfId="11777"/>
    <cellStyle name="Normal 2 27 4" xfId="15031"/>
    <cellStyle name="Normal 2 27 5" xfId="18283"/>
    <cellStyle name="Normal 2 27 6" xfId="21533"/>
    <cellStyle name="Normal 2 27 7" xfId="24686"/>
    <cellStyle name="Normal 2 28" xfId="2904"/>
    <cellStyle name="Normal 2 28 2" xfId="5747"/>
    <cellStyle name="Normal 2 28 3" xfId="11778"/>
    <cellStyle name="Normal 2 28 4" xfId="15032"/>
    <cellStyle name="Normal 2 28 5" xfId="18284"/>
    <cellStyle name="Normal 2 28 6" xfId="21534"/>
    <cellStyle name="Normal 2 28 7" xfId="24687"/>
    <cellStyle name="Normal 2 29" xfId="2905"/>
    <cellStyle name="Normal 2 29 2" xfId="5748"/>
    <cellStyle name="Normal 2 29 3" xfId="11779"/>
    <cellStyle name="Normal 2 29 4" xfId="15033"/>
    <cellStyle name="Normal 2 29 5" xfId="18285"/>
    <cellStyle name="Normal 2 29 6" xfId="21535"/>
    <cellStyle name="Normal 2 29 7" xfId="24688"/>
    <cellStyle name="Normal 2 3" xfId="2906"/>
    <cellStyle name="Normal 2 3 10" xfId="25192"/>
    <cellStyle name="Normal 2 3 10 2" xfId="25243"/>
    <cellStyle name="Normal 2 3 10 3" xfId="25772"/>
    <cellStyle name="Normal 2 3 10 4" xfId="25687"/>
    <cellStyle name="Normal 2 3 10 5" xfId="25631"/>
    <cellStyle name="Normal 2 3 10 6" xfId="25652"/>
    <cellStyle name="Normal 2 3 10 7" xfId="25615"/>
    <cellStyle name="Normal 2 3 11" xfId="25241"/>
    <cellStyle name="Normal 2 3 12" xfId="25350"/>
    <cellStyle name="Normal 2 3 13" xfId="25307"/>
    <cellStyle name="Normal 2 3 14" xfId="25275"/>
    <cellStyle name="Normal 2 3 15" xfId="25286"/>
    <cellStyle name="Normal 2 3 16" xfId="25285"/>
    <cellStyle name="Normal 2 3 17" xfId="25432"/>
    <cellStyle name="Normal 2 3 18" xfId="25292"/>
    <cellStyle name="Normal 2 3 19" xfId="25371"/>
    <cellStyle name="Normal 2 3 2" xfId="5749"/>
    <cellStyle name="Normal 2 3 20" xfId="25254"/>
    <cellStyle name="Normal 2 3 21" xfId="25237"/>
    <cellStyle name="Normal 2 3 22" xfId="25242"/>
    <cellStyle name="Normal 2 3 23" xfId="25437"/>
    <cellStyle name="Normal 2 3 24" xfId="25537"/>
    <cellStyle name="Normal 2 3 25" xfId="25593"/>
    <cellStyle name="Normal 2 3 26" xfId="25731"/>
    <cellStyle name="Normal 2 3 27" xfId="25720"/>
    <cellStyle name="Normal 2 3 28" xfId="25728"/>
    <cellStyle name="Normal 2 3 3" xfId="11780"/>
    <cellStyle name="Normal 2 3 4" xfId="15034"/>
    <cellStyle name="Normal 2 3 5" xfId="18286"/>
    <cellStyle name="Normal 2 3 6" xfId="21536"/>
    <cellStyle name="Normal 2 3 7" xfId="24689"/>
    <cellStyle name="Normal 2 3 8" xfId="24988"/>
    <cellStyle name="Normal 2 3 9" xfId="24996"/>
    <cellStyle name="Normal 2 30" xfId="2907"/>
    <cellStyle name="Normal 2 30 2" xfId="5750"/>
    <cellStyle name="Normal 2 30 3" xfId="11781"/>
    <cellStyle name="Normal 2 30 4" xfId="15035"/>
    <cellStyle name="Normal 2 30 5" xfId="18287"/>
    <cellStyle name="Normal 2 30 6" xfId="21537"/>
    <cellStyle name="Normal 2 30 7" xfId="24690"/>
    <cellStyle name="Normal 2 31" xfId="2908"/>
    <cellStyle name="Normal 2 31 2" xfId="5751"/>
    <cellStyle name="Normal 2 31 3" xfId="11782"/>
    <cellStyle name="Normal 2 31 4" xfId="15036"/>
    <cellStyle name="Normal 2 31 5" xfId="18288"/>
    <cellStyle name="Normal 2 31 6" xfId="21538"/>
    <cellStyle name="Normal 2 31 7" xfId="24691"/>
    <cellStyle name="Normal 2 32" xfId="2909"/>
    <cellStyle name="Normal 2 32 2" xfId="5752"/>
    <cellStyle name="Normal 2 32 3" xfId="11783"/>
    <cellStyle name="Normal 2 32 4" xfId="15037"/>
    <cellStyle name="Normal 2 32 5" xfId="18289"/>
    <cellStyle name="Normal 2 32 6" xfId="21539"/>
    <cellStyle name="Normal 2 32 7" xfId="24692"/>
    <cellStyle name="Normal 2 33" xfId="2910"/>
    <cellStyle name="Normal 2 33 2" xfId="5753"/>
    <cellStyle name="Normal 2 33 3" xfId="11784"/>
    <cellStyle name="Normal 2 33 4" xfId="15038"/>
    <cellStyle name="Normal 2 33 5" xfId="18290"/>
    <cellStyle name="Normal 2 33 6" xfId="21540"/>
    <cellStyle name="Normal 2 33 7" xfId="24693"/>
    <cellStyle name="Normal 2 34" xfId="2911"/>
    <cellStyle name="Normal 2 34 2" xfId="5754"/>
    <cellStyle name="Normal 2 34 3" xfId="11785"/>
    <cellStyle name="Normal 2 34 4" xfId="15039"/>
    <cellStyle name="Normal 2 34 5" xfId="18291"/>
    <cellStyle name="Normal 2 34 6" xfId="21541"/>
    <cellStyle name="Normal 2 34 7" xfId="24694"/>
    <cellStyle name="Normal 2 35" xfId="2912"/>
    <cellStyle name="Normal 2 35 2" xfId="5755"/>
    <cellStyle name="Normal 2 35 3" xfId="11786"/>
    <cellStyle name="Normal 2 35 4" xfId="15040"/>
    <cellStyle name="Normal 2 35 5" xfId="18292"/>
    <cellStyle name="Normal 2 35 6" xfId="21542"/>
    <cellStyle name="Normal 2 35 7" xfId="24695"/>
    <cellStyle name="Normal 2 36" xfId="3215"/>
    <cellStyle name="Normal 2 37" xfId="6239"/>
    <cellStyle name="Normal 2 38" xfId="6240"/>
    <cellStyle name="Normal 2 39" xfId="6411"/>
    <cellStyle name="Normal 2 4" xfId="2913"/>
    <cellStyle name="Normal 2 4 10" xfId="25240"/>
    <cellStyle name="Normal 2 4 11" xfId="25376"/>
    <cellStyle name="Normal 2 4 12" xfId="25425"/>
    <cellStyle name="Normal 2 4 13" xfId="25419"/>
    <cellStyle name="Normal 2 4 14" xfId="25249"/>
    <cellStyle name="Normal 2 4 15" xfId="25375"/>
    <cellStyle name="Normal 2 4 16" xfId="25391"/>
    <cellStyle name="Normal 2 4 17" xfId="25423"/>
    <cellStyle name="Normal 2 4 18" xfId="25195"/>
    <cellStyle name="Normal 2 4 19" xfId="25294"/>
    <cellStyle name="Normal 2 4 2" xfId="5756"/>
    <cellStyle name="Normal 2 4 20" xfId="25406"/>
    <cellStyle name="Normal 2 4 21" xfId="25304"/>
    <cellStyle name="Normal 2 4 22" xfId="25431"/>
    <cellStyle name="Normal 2 4 23" xfId="25539"/>
    <cellStyle name="Normal 2 4 24" xfId="25591"/>
    <cellStyle name="Normal 2 4 25" xfId="25646"/>
    <cellStyle name="Normal 2 4 26" xfId="25760"/>
    <cellStyle name="Normal 2 4 27" xfId="25747"/>
    <cellStyle name="Normal 2 4 3" xfId="11787"/>
    <cellStyle name="Normal 2 4 4" xfId="15041"/>
    <cellStyle name="Normal 2 4 5" xfId="18293"/>
    <cellStyle name="Normal 2 4 6" xfId="21543"/>
    <cellStyle name="Normal 2 4 7" xfId="24696"/>
    <cellStyle name="Normal 2 4 8" xfId="25005"/>
    <cellStyle name="Normal 2 4 9" xfId="25194"/>
    <cellStyle name="Normal 2 4 9 2" xfId="25244"/>
    <cellStyle name="Normal 2 4 9 3" xfId="25773"/>
    <cellStyle name="Normal 2 4 9 4" xfId="25656"/>
    <cellStyle name="Normal 2 4 9 5" xfId="25637"/>
    <cellStyle name="Normal 2 4 9 6" xfId="25575"/>
    <cellStyle name="Normal 2 4 9 7" xfId="25707"/>
    <cellStyle name="Normal 2 40" xfId="21514"/>
    <cellStyle name="Normal 2 41" xfId="24667"/>
    <cellStyle name="Normal 2 42" xfId="24956"/>
    <cellStyle name="Normal 2 43" xfId="24958"/>
    <cellStyle name="Normal 2 44" xfId="24920"/>
    <cellStyle name="Normal 2 45" xfId="24960"/>
    <cellStyle name="Normal 2 46" xfId="24961"/>
    <cellStyle name="Normal 2 47" xfId="6306"/>
    <cellStyle name="Normal 2 48" xfId="25073"/>
    <cellStyle name="Normal 2 49" xfId="25087"/>
    <cellStyle name="Normal 2 5" xfId="2914"/>
    <cellStyle name="Normal 2 5 2" xfId="5757"/>
    <cellStyle name="Normal 2 5 3" xfId="11788"/>
    <cellStyle name="Normal 2 5 4" xfId="15042"/>
    <cellStyle name="Normal 2 5 5" xfId="18294"/>
    <cellStyle name="Normal 2 5 6" xfId="21544"/>
    <cellStyle name="Normal 2 5 7" xfId="24697"/>
    <cellStyle name="Normal 2 50" xfId="25105"/>
    <cellStyle name="Normal 2 51" xfId="25095"/>
    <cellStyle name="Normal 2 52" xfId="25109"/>
    <cellStyle name="Normal 2 53" xfId="25081"/>
    <cellStyle name="Normal 2 54" xfId="25100"/>
    <cellStyle name="Normal 2 55" xfId="25082"/>
    <cellStyle name="Normal 2 56" xfId="25112"/>
    <cellStyle name="Normal 2 57" xfId="25127"/>
    <cellStyle name="Normal 2 58" xfId="25119"/>
    <cellStyle name="Normal 2 59" xfId="25132"/>
    <cellStyle name="Normal 2 6" xfId="2915"/>
    <cellStyle name="Normal 2 6 2" xfId="5758"/>
    <cellStyle name="Normal 2 6 3" xfId="11789"/>
    <cellStyle name="Normal 2 6 4" xfId="15043"/>
    <cellStyle name="Normal 2 6 5" xfId="18295"/>
    <cellStyle name="Normal 2 6 6" xfId="21545"/>
    <cellStyle name="Normal 2 6 7" xfId="24698"/>
    <cellStyle name="Normal 2 60" xfId="25139"/>
    <cellStyle name="Normal 2 61" xfId="25137"/>
    <cellStyle name="Normal 2 62" xfId="25144"/>
    <cellStyle name="Normal 2 63" xfId="25163"/>
    <cellStyle name="Normal 2 64" xfId="25134"/>
    <cellStyle name="Normal 2 65" xfId="25167"/>
    <cellStyle name="Normal 2 66" xfId="25154"/>
    <cellStyle name="Normal 2 67" xfId="25175"/>
    <cellStyle name="Normal 2 68" xfId="25161"/>
    <cellStyle name="Normal 2 69" xfId="25179"/>
    <cellStyle name="Normal 2 7" xfId="2916"/>
    <cellStyle name="Normal 2 7 2" xfId="5759"/>
    <cellStyle name="Normal 2 7 3" xfId="11790"/>
    <cellStyle name="Normal 2 7 4" xfId="15044"/>
    <cellStyle name="Normal 2 7 5" xfId="18296"/>
    <cellStyle name="Normal 2 7 6" xfId="21546"/>
    <cellStyle name="Normal 2 7 7" xfId="24699"/>
    <cellStyle name="Normal 2 70" xfId="25169"/>
    <cellStyle name="Normal 2 8" xfId="2917"/>
    <cellStyle name="Normal 2 8 2" xfId="5760"/>
    <cellStyle name="Normal 2 8 3" xfId="11791"/>
    <cellStyle name="Normal 2 8 4" xfId="15045"/>
    <cellStyle name="Normal 2 8 5" xfId="18297"/>
    <cellStyle name="Normal 2 8 6" xfId="21547"/>
    <cellStyle name="Normal 2 8 7" xfId="24700"/>
    <cellStyle name="Normal 2 9" xfId="2918"/>
    <cellStyle name="Normal 2 9 2" xfId="5761"/>
    <cellStyle name="Normal 2 9 3" xfId="11792"/>
    <cellStyle name="Normal 2 9 4" xfId="15046"/>
    <cellStyle name="Normal 2 9 5" xfId="18298"/>
    <cellStyle name="Normal 2 9 6" xfId="21548"/>
    <cellStyle name="Normal 2 9 7" xfId="24701"/>
    <cellStyle name="Normal 20" xfId="297"/>
    <cellStyle name="Normal 20 2" xfId="3216"/>
    <cellStyle name="Normal 20 3" xfId="11793"/>
    <cellStyle name="Normal 20 4" xfId="15047"/>
    <cellStyle name="Normal 20 5" xfId="18299"/>
    <cellStyle name="Normal 20 6" xfId="21549"/>
    <cellStyle name="Normal 20 7" xfId="24702"/>
    <cellStyle name="Normal 21" xfId="298"/>
    <cellStyle name="Normal 21 2" xfId="3217"/>
    <cellStyle name="Normal 21 3" xfId="11794"/>
    <cellStyle name="Normal 21 4" xfId="15048"/>
    <cellStyle name="Normal 21 5" xfId="18300"/>
    <cellStyle name="Normal 21 6" xfId="21550"/>
    <cellStyle name="Normal 21 7" xfId="24703"/>
    <cellStyle name="Normal 22" xfId="299"/>
    <cellStyle name="Normal 22 2" xfId="3218"/>
    <cellStyle name="Normal 22 3" xfId="11795"/>
    <cellStyle name="Normal 22 4" xfId="15049"/>
    <cellStyle name="Normal 22 5" xfId="18301"/>
    <cellStyle name="Normal 22 6" xfId="21551"/>
    <cellStyle name="Normal 22 7" xfId="24704"/>
    <cellStyle name="Normal 23" xfId="300"/>
    <cellStyle name="Normal 23 2" xfId="3219"/>
    <cellStyle name="Normal 23 3" xfId="11796"/>
    <cellStyle name="Normal 23 4" xfId="15050"/>
    <cellStyle name="Normal 23 5" xfId="18302"/>
    <cellStyle name="Normal 23 6" xfId="21552"/>
    <cellStyle name="Normal 23 7" xfId="24705"/>
    <cellStyle name="Normal 24" xfId="301"/>
    <cellStyle name="Normal 24 2" xfId="3220"/>
    <cellStyle name="Normal 24 3" xfId="11797"/>
    <cellStyle name="Normal 24 4" xfId="15051"/>
    <cellStyle name="Normal 24 5" xfId="18303"/>
    <cellStyle name="Normal 24 6" xfId="21553"/>
    <cellStyle name="Normal 24 7" xfId="24706"/>
    <cellStyle name="Normal 25" xfId="302"/>
    <cellStyle name="Normal 25 2" xfId="3221"/>
    <cellStyle name="Normal 25 3" xfId="11798"/>
    <cellStyle name="Normal 25 4" xfId="15052"/>
    <cellStyle name="Normal 25 5" xfId="18304"/>
    <cellStyle name="Normal 25 6" xfId="21554"/>
    <cellStyle name="Normal 25 7" xfId="24707"/>
    <cellStyle name="Normal 26" xfId="303"/>
    <cellStyle name="Normal 26 2" xfId="3222"/>
    <cellStyle name="Normal 26 3" xfId="11799"/>
    <cellStyle name="Normal 26 4" xfId="15053"/>
    <cellStyle name="Normal 26 5" xfId="18305"/>
    <cellStyle name="Normal 26 6" xfId="21555"/>
    <cellStyle name="Normal 26 7" xfId="24708"/>
    <cellStyle name="Normal 27" xfId="304"/>
    <cellStyle name="Normal 27 2" xfId="3223"/>
    <cellStyle name="Normal 27 3" xfId="11800"/>
    <cellStyle name="Normal 27 4" xfId="15054"/>
    <cellStyle name="Normal 27 5" xfId="18306"/>
    <cellStyle name="Normal 27 6" xfId="21556"/>
    <cellStyle name="Normal 27 7" xfId="24709"/>
    <cellStyle name="Normal 28" xfId="305"/>
    <cellStyle name="Normal 28 2" xfId="3224"/>
    <cellStyle name="Normal 28 3" xfId="11801"/>
    <cellStyle name="Normal 28 4" xfId="15055"/>
    <cellStyle name="Normal 28 5" xfId="18307"/>
    <cellStyle name="Normal 28 6" xfId="21557"/>
    <cellStyle name="Normal 28 7" xfId="24710"/>
    <cellStyle name="Normal 29" xfId="306"/>
    <cellStyle name="Normal 29 2" xfId="3225"/>
    <cellStyle name="Normal 29 3" xfId="11802"/>
    <cellStyle name="Normal 29 4" xfId="15056"/>
    <cellStyle name="Normal 29 5" xfId="18308"/>
    <cellStyle name="Normal 29 6" xfId="21558"/>
    <cellStyle name="Normal 29 7" xfId="24711"/>
    <cellStyle name="Normal 3" xfId="307"/>
    <cellStyle name="Normal 3 10" xfId="308"/>
    <cellStyle name="Normal 3 10 2" xfId="3227"/>
    <cellStyle name="Normal 3 10 3" xfId="11804"/>
    <cellStyle name="Normal 3 10 4" xfId="15058"/>
    <cellStyle name="Normal 3 10 5" xfId="18310"/>
    <cellStyle name="Normal 3 10 6" xfId="21560"/>
    <cellStyle name="Normal 3 10 7" xfId="24713"/>
    <cellStyle name="Normal 3 11" xfId="309"/>
    <cellStyle name="Normal 3 11 2" xfId="3228"/>
    <cellStyle name="Normal 3 11 3" xfId="11805"/>
    <cellStyle name="Normal 3 11 4" xfId="15059"/>
    <cellStyle name="Normal 3 11 5" xfId="18311"/>
    <cellStyle name="Normal 3 11 6" xfId="21561"/>
    <cellStyle name="Normal 3 11 7" xfId="24714"/>
    <cellStyle name="Normal 3 12" xfId="310"/>
    <cellStyle name="Normal 3 12 2" xfId="3229"/>
    <cellStyle name="Normal 3 12 3" xfId="11806"/>
    <cellStyle name="Normal 3 12 4" xfId="15060"/>
    <cellStyle name="Normal 3 12 5" xfId="18312"/>
    <cellStyle name="Normal 3 12 6" xfId="21562"/>
    <cellStyle name="Normal 3 12 7" xfId="24715"/>
    <cellStyle name="Normal 3 13" xfId="311"/>
    <cellStyle name="Normal 3 13 2" xfId="3230"/>
    <cellStyle name="Normal 3 13 3" xfId="11807"/>
    <cellStyle name="Normal 3 13 4" xfId="15061"/>
    <cellStyle name="Normal 3 13 5" xfId="18313"/>
    <cellStyle name="Normal 3 13 6" xfId="21563"/>
    <cellStyle name="Normal 3 13 7" xfId="24716"/>
    <cellStyle name="Normal 3 14" xfId="312"/>
    <cellStyle name="Normal 3 14 2" xfId="3231"/>
    <cellStyle name="Normal 3 14 3" xfId="11808"/>
    <cellStyle name="Normal 3 14 4" xfId="15062"/>
    <cellStyle name="Normal 3 14 5" xfId="18314"/>
    <cellStyle name="Normal 3 14 6" xfId="21564"/>
    <cellStyle name="Normal 3 14 7" xfId="24717"/>
    <cellStyle name="Normal 3 15" xfId="313"/>
    <cellStyle name="Normal 3 15 2" xfId="3232"/>
    <cellStyle name="Normal 3 15 3" xfId="11809"/>
    <cellStyle name="Normal 3 15 4" xfId="15063"/>
    <cellStyle name="Normal 3 15 5" xfId="18315"/>
    <cellStyle name="Normal 3 15 6" xfId="21565"/>
    <cellStyle name="Normal 3 15 7" xfId="24718"/>
    <cellStyle name="Normal 3 16" xfId="314"/>
    <cellStyle name="Normal 3 16 2" xfId="3233"/>
    <cellStyle name="Normal 3 16 3" xfId="11810"/>
    <cellStyle name="Normal 3 16 4" xfId="15064"/>
    <cellStyle name="Normal 3 16 5" xfId="18316"/>
    <cellStyle name="Normal 3 16 6" xfId="21566"/>
    <cellStyle name="Normal 3 16 7" xfId="24719"/>
    <cellStyle name="Normal 3 17" xfId="315"/>
    <cellStyle name="Normal 3 17 2" xfId="3234"/>
    <cellStyle name="Normal 3 17 3" xfId="11811"/>
    <cellStyle name="Normal 3 17 4" xfId="15065"/>
    <cellStyle name="Normal 3 17 5" xfId="18317"/>
    <cellStyle name="Normal 3 17 6" xfId="21567"/>
    <cellStyle name="Normal 3 17 7" xfId="24720"/>
    <cellStyle name="Normal 3 18" xfId="316"/>
    <cellStyle name="Normal 3 18 2" xfId="3235"/>
    <cellStyle name="Normal 3 18 3" xfId="11812"/>
    <cellStyle name="Normal 3 18 4" xfId="15066"/>
    <cellStyle name="Normal 3 18 5" xfId="18318"/>
    <cellStyle name="Normal 3 18 6" xfId="21568"/>
    <cellStyle name="Normal 3 18 7" xfId="24721"/>
    <cellStyle name="Normal 3 19" xfId="317"/>
    <cellStyle name="Normal 3 19 2" xfId="3236"/>
    <cellStyle name="Normal 3 19 3" xfId="11813"/>
    <cellStyle name="Normal 3 19 4" xfId="15067"/>
    <cellStyle name="Normal 3 19 5" xfId="18319"/>
    <cellStyle name="Normal 3 19 6" xfId="21569"/>
    <cellStyle name="Normal 3 19 7" xfId="24722"/>
    <cellStyle name="Normal 3 2" xfId="318"/>
    <cellStyle name="Normal 3 2 10" xfId="25074"/>
    <cellStyle name="Normal 3 2 10 2" xfId="25210"/>
    <cellStyle name="Normal 3 2 10 3" xfId="25765"/>
    <cellStyle name="Normal 3 2 10 4" xfId="25716"/>
    <cellStyle name="Normal 3 2 10 5" xfId="25608"/>
    <cellStyle name="Normal 3 2 10 6" xfId="25587"/>
    <cellStyle name="Normal 3 2 10 7" xfId="25630"/>
    <cellStyle name="Normal 3 2 11" xfId="25088"/>
    <cellStyle name="Normal 3 2 11 2" xfId="25323"/>
    <cellStyle name="Normal 3 2 11 3" xfId="25785"/>
    <cellStyle name="Normal 3 2 11 4" xfId="25626"/>
    <cellStyle name="Normal 3 2 11 5" xfId="25614"/>
    <cellStyle name="Normal 3 2 11 6" xfId="25721"/>
    <cellStyle name="Normal 3 2 11 7" xfId="25714"/>
    <cellStyle name="Normal 3 2 12" xfId="25108"/>
    <cellStyle name="Normal 3 2 12 2" xfId="25429"/>
    <cellStyle name="Normal 3 2 12 3" xfId="25808"/>
    <cellStyle name="Normal 3 2 12 4" xfId="25820"/>
    <cellStyle name="Normal 3 2 12 5" xfId="25834"/>
    <cellStyle name="Normal 3 2 12 6" xfId="25845"/>
    <cellStyle name="Normal 3 2 12 7" xfId="25859"/>
    <cellStyle name="Normal 3 2 13" xfId="25092"/>
    <cellStyle name="Normal 3 2 13 2" xfId="25353"/>
    <cellStyle name="Normal 3 2 13 3" xfId="25790"/>
    <cellStyle name="Normal 3 2 13 4" xfId="25692"/>
    <cellStyle name="Normal 3 2 13 5" xfId="25723"/>
    <cellStyle name="Normal 3 2 13 6" xfId="25712"/>
    <cellStyle name="Normal 3 2 13 7" xfId="25548"/>
    <cellStyle name="Normal 3 2 14" xfId="25113"/>
    <cellStyle name="Normal 3 2 14 2" xfId="25219"/>
    <cellStyle name="Normal 3 2 14 3" xfId="25767"/>
    <cellStyle name="Normal 3 2 14 4" xfId="25622"/>
    <cellStyle name="Normal 3 2 14 5" xfId="25613"/>
    <cellStyle name="Normal 3 2 14 6" xfId="25543"/>
    <cellStyle name="Normal 3 2 14 7" xfId="25634"/>
    <cellStyle name="Normal 3 2 15" xfId="25084"/>
    <cellStyle name="Normal 3 2 15 2" xfId="25379"/>
    <cellStyle name="Normal 3 2 15 3" xfId="25799"/>
    <cellStyle name="Normal 3 2 15 4" xfId="25811"/>
    <cellStyle name="Normal 3 2 15 5" xfId="25825"/>
    <cellStyle name="Normal 3 2 15 6" xfId="25836"/>
    <cellStyle name="Normal 3 2 15 7" xfId="25850"/>
    <cellStyle name="Normal 3 2 16" xfId="25111"/>
    <cellStyle name="Normal 3 2 16 2" xfId="25389"/>
    <cellStyle name="Normal 3 2 16 3" xfId="25802"/>
    <cellStyle name="Normal 3 2 16 4" xfId="25814"/>
    <cellStyle name="Normal 3 2 16 5" xfId="25828"/>
    <cellStyle name="Normal 3 2 16 6" xfId="25839"/>
    <cellStyle name="Normal 3 2 16 7" xfId="25853"/>
    <cellStyle name="Normal 3 2 17" xfId="25126"/>
    <cellStyle name="Normal 3 2 17 2" xfId="25388"/>
    <cellStyle name="Normal 3 2 17 3" xfId="25801"/>
    <cellStyle name="Normal 3 2 17 4" xfId="25813"/>
    <cellStyle name="Normal 3 2 17 5" xfId="25827"/>
    <cellStyle name="Normal 3 2 17 6" xfId="25838"/>
    <cellStyle name="Normal 3 2 17 7" xfId="25852"/>
    <cellStyle name="Normal 3 2 18" xfId="25118"/>
    <cellStyle name="Normal 3 2 18 2" xfId="25360"/>
    <cellStyle name="Normal 3 2 18 3" xfId="25792"/>
    <cellStyle name="Normal 3 2 18 4" xfId="25693"/>
    <cellStyle name="Normal 3 2 18 5" xfId="25700"/>
    <cellStyle name="Normal 3 2 18 6" xfId="25751"/>
    <cellStyle name="Normal 3 2 18 7" xfId="25645"/>
    <cellStyle name="Normal 3 2 19" xfId="25131"/>
    <cellStyle name="Normal 3 2 19 2" xfId="25363"/>
    <cellStyle name="Normal 3 2 19 3" xfId="25795"/>
    <cellStyle name="Normal 3 2 19 4" xfId="25599"/>
    <cellStyle name="Normal 3 2 19 5" xfId="25708"/>
    <cellStyle name="Normal 3 2 19 6" xfId="25629"/>
    <cellStyle name="Normal 3 2 19 7" xfId="25562"/>
    <cellStyle name="Normal 3 2 2" xfId="3237"/>
    <cellStyle name="Normal 3 2 20" xfId="25123"/>
    <cellStyle name="Normal 3 2 20 2" xfId="25362"/>
    <cellStyle name="Normal 3 2 20 3" xfId="25794"/>
    <cellStyle name="Normal 3 2 20 4" xfId="25627"/>
    <cellStyle name="Normal 3 2 20 5" xfId="25643"/>
    <cellStyle name="Normal 3 2 20 6" xfId="25558"/>
    <cellStyle name="Normal 3 2 20 7" xfId="25749"/>
    <cellStyle name="Normal 3 2 21" xfId="25136"/>
    <cellStyle name="Normal 3 2 21 2" xfId="25256"/>
    <cellStyle name="Normal 3 2 21 3" xfId="25775"/>
    <cellStyle name="Normal 3 2 21 4" xfId="25689"/>
    <cellStyle name="Normal 3 2 21 5" xfId="25678"/>
    <cellStyle name="Normal 3 2 21 6" xfId="25669"/>
    <cellStyle name="Normal 3 2 21 7" xfId="25674"/>
    <cellStyle name="Normal 3 2 22" xfId="25143"/>
    <cellStyle name="Normal 3 2 22 2" xfId="25272"/>
    <cellStyle name="Normal 3 2 22 3" xfId="25778"/>
    <cellStyle name="Normal 3 2 22 4" xfId="25718"/>
    <cellStyle name="Normal 3 2 22 5" xfId="25752"/>
    <cellStyle name="Normal 3 2 22 6" xfId="25679"/>
    <cellStyle name="Normal 3 2 22 7" xfId="25547"/>
    <cellStyle name="Normal 3 2 23" xfId="25148"/>
    <cellStyle name="Normal 3 2 23 2" xfId="25372"/>
    <cellStyle name="Normal 3 2 23 3" xfId="25797"/>
    <cellStyle name="Normal 3 2 23 4" xfId="25540"/>
    <cellStyle name="Normal 3 2 23 5" xfId="25823"/>
    <cellStyle name="Normal 3 2 23 6" xfId="25664"/>
    <cellStyle name="Normal 3 2 23 7" xfId="25848"/>
    <cellStyle name="Normal 3 2 24" xfId="25153"/>
    <cellStyle name="Normal 3 2 25" xfId="25166"/>
    <cellStyle name="Normal 3 2 26" xfId="25141"/>
    <cellStyle name="Normal 3 2 27" xfId="25174"/>
    <cellStyle name="Normal 3 2 28" xfId="25160"/>
    <cellStyle name="Normal 3 2 29" xfId="25178"/>
    <cellStyle name="Normal 3 2 3" xfId="11814"/>
    <cellStyle name="Normal 3 2 30" xfId="25170"/>
    <cellStyle name="Normal 3 2 31" xfId="25181"/>
    <cellStyle name="Normal 3 2 32" xfId="25184"/>
    <cellStyle name="Normal 3 2 33" xfId="25189"/>
    <cellStyle name="Normal 3 2 34" xfId="25534"/>
    <cellStyle name="Normal 3 2 35" xfId="25545"/>
    <cellStyle name="Normal 3 2 36" xfId="25709"/>
    <cellStyle name="Normal 3 2 37" xfId="25610"/>
    <cellStyle name="Normal 3 2 38" xfId="25696"/>
    <cellStyle name="Normal 3 2 4" xfId="15068"/>
    <cellStyle name="Normal 3 2 5" xfId="18320"/>
    <cellStyle name="Normal 3 2 6" xfId="21570"/>
    <cellStyle name="Normal 3 2 7" xfId="24723"/>
    <cellStyle name="Normal 3 2 8" xfId="24984"/>
    <cellStyle name="Normal 3 2 9" xfId="24993"/>
    <cellStyle name="Normal 3 20" xfId="319"/>
    <cellStyle name="Normal 3 20 2" xfId="3238"/>
    <cellStyle name="Normal 3 20 3" xfId="11815"/>
    <cellStyle name="Normal 3 20 4" xfId="15069"/>
    <cellStyle name="Normal 3 20 5" xfId="18321"/>
    <cellStyle name="Normal 3 20 6" xfId="21571"/>
    <cellStyle name="Normal 3 20 7" xfId="24724"/>
    <cellStyle name="Normal 3 21" xfId="320"/>
    <cellStyle name="Normal 3 21 2" xfId="3239"/>
    <cellStyle name="Normal 3 21 3" xfId="11816"/>
    <cellStyle name="Normal 3 21 4" xfId="15070"/>
    <cellStyle name="Normal 3 21 5" xfId="18322"/>
    <cellStyle name="Normal 3 21 6" xfId="21572"/>
    <cellStyle name="Normal 3 21 7" xfId="24725"/>
    <cellStyle name="Normal 3 22" xfId="321"/>
    <cellStyle name="Normal 3 22 2" xfId="3240"/>
    <cellStyle name="Normal 3 22 3" xfId="11817"/>
    <cellStyle name="Normal 3 22 4" xfId="15071"/>
    <cellStyle name="Normal 3 22 5" xfId="18323"/>
    <cellStyle name="Normal 3 22 6" xfId="21573"/>
    <cellStyle name="Normal 3 22 7" xfId="24726"/>
    <cellStyle name="Normal 3 23" xfId="322"/>
    <cellStyle name="Normal 3 23 2" xfId="3241"/>
    <cellStyle name="Normal 3 23 3" xfId="11818"/>
    <cellStyle name="Normal 3 23 4" xfId="15072"/>
    <cellStyle name="Normal 3 23 5" xfId="18324"/>
    <cellStyle name="Normal 3 23 6" xfId="21574"/>
    <cellStyle name="Normal 3 23 7" xfId="24727"/>
    <cellStyle name="Normal 3 24" xfId="323"/>
    <cellStyle name="Normal 3 24 2" xfId="3242"/>
    <cellStyle name="Normal 3 24 3" xfId="11819"/>
    <cellStyle name="Normal 3 24 4" xfId="15073"/>
    <cellStyle name="Normal 3 24 5" xfId="18325"/>
    <cellStyle name="Normal 3 24 6" xfId="21575"/>
    <cellStyle name="Normal 3 24 7" xfId="24728"/>
    <cellStyle name="Normal 3 25" xfId="324"/>
    <cellStyle name="Normal 3 25 2" xfId="3243"/>
    <cellStyle name="Normal 3 25 3" xfId="11820"/>
    <cellStyle name="Normal 3 25 4" xfId="15074"/>
    <cellStyle name="Normal 3 25 5" xfId="18326"/>
    <cellStyle name="Normal 3 25 6" xfId="21576"/>
    <cellStyle name="Normal 3 25 7" xfId="24729"/>
    <cellStyle name="Normal 3 26" xfId="325"/>
    <cellStyle name="Normal 3 26 2" xfId="3244"/>
    <cellStyle name="Normal 3 26 3" xfId="11821"/>
    <cellStyle name="Normal 3 26 4" xfId="15075"/>
    <cellStyle name="Normal 3 26 5" xfId="18327"/>
    <cellStyle name="Normal 3 26 6" xfId="21577"/>
    <cellStyle name="Normal 3 26 7" xfId="24730"/>
    <cellStyle name="Normal 3 27" xfId="326"/>
    <cellStyle name="Normal 3 27 2" xfId="3245"/>
    <cellStyle name="Normal 3 27 3" xfId="11822"/>
    <cellStyle name="Normal 3 27 4" xfId="15076"/>
    <cellStyle name="Normal 3 27 5" xfId="18328"/>
    <cellStyle name="Normal 3 27 6" xfId="21578"/>
    <cellStyle name="Normal 3 27 7" xfId="24731"/>
    <cellStyle name="Normal 3 28" xfId="327"/>
    <cellStyle name="Normal 3 28 2" xfId="3246"/>
    <cellStyle name="Normal 3 28 3" xfId="11823"/>
    <cellStyle name="Normal 3 28 4" xfId="15077"/>
    <cellStyle name="Normal 3 28 5" xfId="18329"/>
    <cellStyle name="Normal 3 28 6" xfId="21579"/>
    <cellStyle name="Normal 3 28 7" xfId="24732"/>
    <cellStyle name="Normal 3 29" xfId="328"/>
    <cellStyle name="Normal 3 29 2" xfId="3247"/>
    <cellStyle name="Normal 3 29 3" xfId="11824"/>
    <cellStyle name="Normal 3 29 4" xfId="15078"/>
    <cellStyle name="Normal 3 29 5" xfId="18330"/>
    <cellStyle name="Normal 3 29 6" xfId="21580"/>
    <cellStyle name="Normal 3 29 7" xfId="24733"/>
    <cellStyle name="Normal 3 3" xfId="329"/>
    <cellStyle name="Normal 3 3 2" xfId="3248"/>
    <cellStyle name="Normal 3 3 3" xfId="11825"/>
    <cellStyle name="Normal 3 3 4" xfId="15079"/>
    <cellStyle name="Normal 3 3 5" xfId="18331"/>
    <cellStyle name="Normal 3 3 6" xfId="21581"/>
    <cellStyle name="Normal 3 3 7" xfId="24734"/>
    <cellStyle name="Normal 3 30" xfId="330"/>
    <cellStyle name="Normal 3 30 2" xfId="3249"/>
    <cellStyle name="Normal 3 30 3" xfId="11826"/>
    <cellStyle name="Normal 3 30 4" xfId="15080"/>
    <cellStyle name="Normal 3 30 5" xfId="18332"/>
    <cellStyle name="Normal 3 30 6" xfId="21582"/>
    <cellStyle name="Normal 3 30 7" xfId="24735"/>
    <cellStyle name="Normal 3 31" xfId="331"/>
    <cellStyle name="Normal 3 31 2" xfId="3250"/>
    <cellStyle name="Normal 3 31 3" xfId="11827"/>
    <cellStyle name="Normal 3 31 4" xfId="15081"/>
    <cellStyle name="Normal 3 31 5" xfId="18333"/>
    <cellStyle name="Normal 3 31 6" xfId="21583"/>
    <cellStyle name="Normal 3 31 7" xfId="24736"/>
    <cellStyle name="Normal 3 32" xfId="332"/>
    <cellStyle name="Normal 3 32 2" xfId="3251"/>
    <cellStyle name="Normal 3 32 3" xfId="11828"/>
    <cellStyle name="Normal 3 32 4" xfId="15082"/>
    <cellStyle name="Normal 3 32 5" xfId="18334"/>
    <cellStyle name="Normal 3 32 6" xfId="21584"/>
    <cellStyle name="Normal 3 32 7" xfId="24737"/>
    <cellStyle name="Normal 3 33" xfId="2919"/>
    <cellStyle name="Normal 3 33 2" xfId="5762"/>
    <cellStyle name="Normal 3 33 3" xfId="11829"/>
    <cellStyle name="Normal 3 33 4" xfId="15083"/>
    <cellStyle name="Normal 3 33 5" xfId="18335"/>
    <cellStyle name="Normal 3 33 6" xfId="21585"/>
    <cellStyle name="Normal 3 33 7" xfId="24738"/>
    <cellStyle name="Normal 3 34" xfId="2920"/>
    <cellStyle name="Normal 3 34 2" xfId="5763"/>
    <cellStyle name="Normal 3 34 3" xfId="11830"/>
    <cellStyle name="Normal 3 34 4" xfId="15084"/>
    <cellStyle name="Normal 3 34 5" xfId="18336"/>
    <cellStyle name="Normal 3 34 6" xfId="21586"/>
    <cellStyle name="Normal 3 34 7" xfId="24739"/>
    <cellStyle name="Normal 3 35" xfId="2921"/>
    <cellStyle name="Normal 3 35 2" xfId="5764"/>
    <cellStyle name="Normal 3 35 3" xfId="11831"/>
    <cellStyle name="Normal 3 35 4" xfId="15085"/>
    <cellStyle name="Normal 3 35 5" xfId="18337"/>
    <cellStyle name="Normal 3 35 6" xfId="21587"/>
    <cellStyle name="Normal 3 35 7" xfId="24740"/>
    <cellStyle name="Normal 3 36" xfId="2922"/>
    <cellStyle name="Normal 3 36 2" xfId="5765"/>
    <cellStyle name="Normal 3 36 3" xfId="11832"/>
    <cellStyle name="Normal 3 36 4" xfId="15086"/>
    <cellStyle name="Normal 3 36 5" xfId="18338"/>
    <cellStyle name="Normal 3 36 6" xfId="21588"/>
    <cellStyle name="Normal 3 36 7" xfId="24741"/>
    <cellStyle name="Normal 3 37" xfId="2923"/>
    <cellStyle name="Normal 3 37 2" xfId="5766"/>
    <cellStyle name="Normal 3 37 3" xfId="11833"/>
    <cellStyle name="Normal 3 37 4" xfId="15087"/>
    <cellStyle name="Normal 3 37 5" xfId="18339"/>
    <cellStyle name="Normal 3 37 6" xfId="21589"/>
    <cellStyle name="Normal 3 37 7" xfId="24742"/>
    <cellStyle name="Normal 3 38" xfId="2924"/>
    <cellStyle name="Normal 3 38 2" xfId="5767"/>
    <cellStyle name="Normal 3 38 3" xfId="11834"/>
    <cellStyle name="Normal 3 38 4" xfId="15088"/>
    <cellStyle name="Normal 3 38 5" xfId="18340"/>
    <cellStyle name="Normal 3 38 6" xfId="21590"/>
    <cellStyle name="Normal 3 38 7" xfId="24743"/>
    <cellStyle name="Normal 3 39" xfId="2925"/>
    <cellStyle name="Normal 3 39 2" xfId="5768"/>
    <cellStyle name="Normal 3 39 3" xfId="11835"/>
    <cellStyle name="Normal 3 39 4" xfId="15089"/>
    <cellStyle name="Normal 3 39 5" xfId="18341"/>
    <cellStyle name="Normal 3 39 6" xfId="21591"/>
    <cellStyle name="Normal 3 39 7" xfId="24744"/>
    <cellStyle name="Normal 3 4" xfId="333"/>
    <cellStyle name="Normal 3 4 2" xfId="3252"/>
    <cellStyle name="Normal 3 4 3" xfId="11836"/>
    <cellStyle name="Normal 3 4 4" xfId="15090"/>
    <cellStyle name="Normal 3 4 5" xfId="18342"/>
    <cellStyle name="Normal 3 4 6" xfId="21592"/>
    <cellStyle name="Normal 3 4 7" xfId="24745"/>
    <cellStyle name="Normal 3 40" xfId="2926"/>
    <cellStyle name="Normal 3 40 2" xfId="5769"/>
    <cellStyle name="Normal 3 40 3" xfId="11837"/>
    <cellStyle name="Normal 3 40 4" xfId="15091"/>
    <cellStyle name="Normal 3 40 5" xfId="18343"/>
    <cellStyle name="Normal 3 40 6" xfId="21593"/>
    <cellStyle name="Normal 3 40 7" xfId="24746"/>
    <cellStyle name="Normal 3 41" xfId="2927"/>
    <cellStyle name="Normal 3 41 2" xfId="5770"/>
    <cellStyle name="Normal 3 41 3" xfId="11838"/>
    <cellStyle name="Normal 3 41 4" xfId="15092"/>
    <cellStyle name="Normal 3 41 5" xfId="18344"/>
    <cellStyle name="Normal 3 41 6" xfId="21594"/>
    <cellStyle name="Normal 3 41 7" xfId="24747"/>
    <cellStyle name="Normal 3 42" xfId="2928"/>
    <cellStyle name="Normal 3 42 2" xfId="5771"/>
    <cellStyle name="Normal 3 42 3" xfId="11839"/>
    <cellStyle name="Normal 3 42 4" xfId="15093"/>
    <cellStyle name="Normal 3 42 5" xfId="18345"/>
    <cellStyle name="Normal 3 42 6" xfId="21595"/>
    <cellStyle name="Normal 3 42 7" xfId="24748"/>
    <cellStyle name="Normal 3 43" xfId="2929"/>
    <cellStyle name="Normal 3 43 2" xfId="5772"/>
    <cellStyle name="Normal 3 43 3" xfId="11840"/>
    <cellStyle name="Normal 3 43 4" xfId="15094"/>
    <cellStyle name="Normal 3 43 5" xfId="18346"/>
    <cellStyle name="Normal 3 43 6" xfId="21596"/>
    <cellStyle name="Normal 3 43 7" xfId="24749"/>
    <cellStyle name="Normal 3 44" xfId="2930"/>
    <cellStyle name="Normal 3 44 2" xfId="5773"/>
    <cellStyle name="Normal 3 44 3" xfId="11841"/>
    <cellStyle name="Normal 3 44 4" xfId="15095"/>
    <cellStyle name="Normal 3 44 5" xfId="18347"/>
    <cellStyle name="Normal 3 44 6" xfId="21597"/>
    <cellStyle name="Normal 3 44 7" xfId="24750"/>
    <cellStyle name="Normal 3 45" xfId="2931"/>
    <cellStyle name="Normal 3 45 2" xfId="5774"/>
    <cellStyle name="Normal 3 45 3" xfId="11842"/>
    <cellStyle name="Normal 3 45 4" xfId="15096"/>
    <cellStyle name="Normal 3 45 5" xfId="18348"/>
    <cellStyle name="Normal 3 45 6" xfId="21598"/>
    <cellStyle name="Normal 3 45 7" xfId="24751"/>
    <cellStyle name="Normal 3 46" xfId="2932"/>
    <cellStyle name="Normal 3 46 2" xfId="5775"/>
    <cellStyle name="Normal 3 46 3" xfId="11843"/>
    <cellStyle name="Normal 3 46 4" xfId="15097"/>
    <cellStyle name="Normal 3 46 5" xfId="18349"/>
    <cellStyle name="Normal 3 46 6" xfId="21599"/>
    <cellStyle name="Normal 3 46 7" xfId="24752"/>
    <cellStyle name="Normal 3 47" xfId="2933"/>
    <cellStyle name="Normal 3 47 2" xfId="5776"/>
    <cellStyle name="Normal 3 47 3" xfId="11844"/>
    <cellStyle name="Normal 3 47 4" xfId="15098"/>
    <cellStyle name="Normal 3 47 5" xfId="18350"/>
    <cellStyle name="Normal 3 47 6" xfId="21600"/>
    <cellStyle name="Normal 3 47 7" xfId="24753"/>
    <cellStyle name="Normal 3 48" xfId="2934"/>
    <cellStyle name="Normal 3 48 2" xfId="5777"/>
    <cellStyle name="Normal 3 48 3" xfId="11845"/>
    <cellStyle name="Normal 3 48 4" xfId="15099"/>
    <cellStyle name="Normal 3 48 5" xfId="18351"/>
    <cellStyle name="Normal 3 48 6" xfId="21601"/>
    <cellStyle name="Normal 3 48 7" xfId="24754"/>
    <cellStyle name="Normal 3 49" xfId="2935"/>
    <cellStyle name="Normal 3 49 2" xfId="5778"/>
    <cellStyle name="Normal 3 49 3" xfId="11846"/>
    <cellStyle name="Normal 3 49 4" xfId="15100"/>
    <cellStyle name="Normal 3 49 5" xfId="18352"/>
    <cellStyle name="Normal 3 49 6" xfId="21602"/>
    <cellStyle name="Normal 3 49 7" xfId="24755"/>
    <cellStyle name="Normal 3 5" xfId="334"/>
    <cellStyle name="Normal 3 5 2" xfId="3253"/>
    <cellStyle name="Normal 3 5 3" xfId="11847"/>
    <cellStyle name="Normal 3 5 4" xfId="15101"/>
    <cellStyle name="Normal 3 5 5" xfId="18353"/>
    <cellStyle name="Normal 3 5 6" xfId="21603"/>
    <cellStyle name="Normal 3 5 7" xfId="24756"/>
    <cellStyle name="Normal 3 50" xfId="2936"/>
    <cellStyle name="Normal 3 50 2" xfId="5779"/>
    <cellStyle name="Normal 3 50 3" xfId="11848"/>
    <cellStyle name="Normal 3 50 4" xfId="15102"/>
    <cellStyle name="Normal 3 50 5" xfId="18354"/>
    <cellStyle name="Normal 3 50 6" xfId="21604"/>
    <cellStyle name="Normal 3 50 7" xfId="24757"/>
    <cellStyle name="Normal 3 51" xfId="2937"/>
    <cellStyle name="Normal 3 51 2" xfId="5780"/>
    <cellStyle name="Normal 3 51 3" xfId="11849"/>
    <cellStyle name="Normal 3 51 4" xfId="15103"/>
    <cellStyle name="Normal 3 51 5" xfId="18355"/>
    <cellStyle name="Normal 3 51 6" xfId="21605"/>
    <cellStyle name="Normal 3 51 7" xfId="24758"/>
    <cellStyle name="Normal 3 52" xfId="2938"/>
    <cellStyle name="Normal 3 52 2" xfId="5781"/>
    <cellStyle name="Normal 3 52 3" xfId="11850"/>
    <cellStyle name="Normal 3 52 4" xfId="15104"/>
    <cellStyle name="Normal 3 52 5" xfId="18356"/>
    <cellStyle name="Normal 3 52 6" xfId="21606"/>
    <cellStyle name="Normal 3 52 7" xfId="24759"/>
    <cellStyle name="Normal 3 53" xfId="2939"/>
    <cellStyle name="Normal 3 53 2" xfId="5782"/>
    <cellStyle name="Normal 3 53 3" xfId="11851"/>
    <cellStyle name="Normal 3 53 4" xfId="15105"/>
    <cellStyle name="Normal 3 53 5" xfId="18357"/>
    <cellStyle name="Normal 3 53 6" xfId="21607"/>
    <cellStyle name="Normal 3 53 7" xfId="24760"/>
    <cellStyle name="Normal 3 54" xfId="2940"/>
    <cellStyle name="Normal 3 54 2" xfId="5783"/>
    <cellStyle name="Normal 3 54 3" xfId="11852"/>
    <cellStyle name="Normal 3 54 4" xfId="15106"/>
    <cellStyle name="Normal 3 54 5" xfId="18358"/>
    <cellStyle name="Normal 3 54 6" xfId="21608"/>
    <cellStyle name="Normal 3 54 7" xfId="24761"/>
    <cellStyle name="Normal 3 55" xfId="3226"/>
    <cellStyle name="Normal 3 56" xfId="11803"/>
    <cellStyle name="Normal 3 57" xfId="15057"/>
    <cellStyle name="Normal 3 58" xfId="18309"/>
    <cellStyle name="Normal 3 59" xfId="21559"/>
    <cellStyle name="Normal 3 6" xfId="335"/>
    <cellStyle name="Normal 3 6 2" xfId="3254"/>
    <cellStyle name="Normal 3 6 3" xfId="11853"/>
    <cellStyle name="Normal 3 6 4" xfId="15107"/>
    <cellStyle name="Normal 3 6 5" xfId="18359"/>
    <cellStyle name="Normal 3 6 6" xfId="21609"/>
    <cellStyle name="Normal 3 6 7" xfId="24762"/>
    <cellStyle name="Normal 3 60" xfId="24712"/>
    <cellStyle name="Normal 3 7" xfId="336"/>
    <cellStyle name="Normal 3 7 2" xfId="3255"/>
    <cellStyle name="Normal 3 7 3" xfId="11854"/>
    <cellStyle name="Normal 3 7 4" xfId="15108"/>
    <cellStyle name="Normal 3 7 5" xfId="18360"/>
    <cellStyle name="Normal 3 7 6" xfId="21610"/>
    <cellStyle name="Normal 3 7 7" xfId="24763"/>
    <cellStyle name="Normal 3 8" xfId="337"/>
    <cellStyle name="Normal 3 8 2" xfId="3256"/>
    <cellStyle name="Normal 3 8 3" xfId="11855"/>
    <cellStyle name="Normal 3 8 4" xfId="15109"/>
    <cellStyle name="Normal 3 8 5" xfId="18361"/>
    <cellStyle name="Normal 3 8 6" xfId="21611"/>
    <cellStyle name="Normal 3 8 7" xfId="24764"/>
    <cellStyle name="Normal 3 9" xfId="338"/>
    <cellStyle name="Normal 3 9 2" xfId="3257"/>
    <cellStyle name="Normal 3 9 3" xfId="11856"/>
    <cellStyle name="Normal 3 9 4" xfId="15110"/>
    <cellStyle name="Normal 3 9 5" xfId="18362"/>
    <cellStyle name="Normal 3 9 6" xfId="21612"/>
    <cellStyle name="Normal 3 9 7" xfId="24765"/>
    <cellStyle name="Normal 3_ARTICULADO" xfId="6223"/>
    <cellStyle name="Normal 30" xfId="339"/>
    <cellStyle name="Normal 30 2" xfId="3258"/>
    <cellStyle name="Normal 30 3" xfId="11857"/>
    <cellStyle name="Normal 30 4" xfId="15111"/>
    <cellStyle name="Normal 30 5" xfId="18363"/>
    <cellStyle name="Normal 30 6" xfId="21613"/>
    <cellStyle name="Normal 30 7" xfId="24766"/>
    <cellStyle name="Normal 31" xfId="340"/>
    <cellStyle name="Normal 31 2" xfId="3259"/>
    <cellStyle name="Normal 31 3" xfId="11858"/>
    <cellStyle name="Normal 31 4" xfId="15112"/>
    <cellStyle name="Normal 31 5" xfId="18364"/>
    <cellStyle name="Normal 31 6" xfId="21614"/>
    <cellStyle name="Normal 31 7" xfId="24767"/>
    <cellStyle name="Normal 32" xfId="341"/>
    <cellStyle name="Normal 32 2" xfId="3260"/>
    <cellStyle name="Normal 32 3" xfId="11859"/>
    <cellStyle name="Normal 32 4" xfId="15113"/>
    <cellStyle name="Normal 32 5" xfId="18365"/>
    <cellStyle name="Normal 32 6" xfId="21615"/>
    <cellStyle name="Normal 32 7" xfId="24768"/>
    <cellStyle name="Normal 33" xfId="342"/>
    <cellStyle name="Normal 33 2" xfId="3261"/>
    <cellStyle name="Normal 33 3" xfId="11860"/>
    <cellStyle name="Normal 33 4" xfId="15114"/>
    <cellStyle name="Normal 33 5" xfId="18366"/>
    <cellStyle name="Normal 33 6" xfId="21616"/>
    <cellStyle name="Normal 33 7" xfId="24769"/>
    <cellStyle name="Normal 34" xfId="343"/>
    <cellStyle name="Normal 34 2" xfId="3262"/>
    <cellStyle name="Normal 34 3" xfId="11861"/>
    <cellStyle name="Normal 34 4" xfId="15115"/>
    <cellStyle name="Normal 34 5" xfId="18367"/>
    <cellStyle name="Normal 34 6" xfId="21617"/>
    <cellStyle name="Normal 34 7" xfId="24770"/>
    <cellStyle name="Normal 35" xfId="344"/>
    <cellStyle name="Normal 35 2" xfId="3263"/>
    <cellStyle name="Normal 35 3" xfId="11862"/>
    <cellStyle name="Normal 35 4" xfId="15116"/>
    <cellStyle name="Normal 35 5" xfId="18368"/>
    <cellStyle name="Normal 35 6" xfId="21618"/>
    <cellStyle name="Normal 35 7" xfId="24771"/>
    <cellStyle name="Normal 36" xfId="345"/>
    <cellStyle name="Normal 36 2" xfId="3264"/>
    <cellStyle name="Normal 36 3" xfId="11863"/>
    <cellStyle name="Normal 36 4" xfId="15117"/>
    <cellStyle name="Normal 36 5" xfId="18369"/>
    <cellStyle name="Normal 36 6" xfId="21619"/>
    <cellStyle name="Normal 36 7" xfId="24772"/>
    <cellStyle name="Normal 37" xfId="346"/>
    <cellStyle name="Normal 37 2" xfId="3265"/>
    <cellStyle name="Normal 37 3" xfId="11864"/>
    <cellStyle name="Normal 37 4" xfId="15118"/>
    <cellStyle name="Normal 37 5" xfId="18370"/>
    <cellStyle name="Normal 37 6" xfId="21620"/>
    <cellStyle name="Normal 37 7" xfId="24773"/>
    <cellStyle name="Normal 38" xfId="347"/>
    <cellStyle name="Normal 38 2" xfId="3266"/>
    <cellStyle name="Normal 38 3" xfId="11865"/>
    <cellStyle name="Normal 38 4" xfId="15119"/>
    <cellStyle name="Normal 38 5" xfId="18371"/>
    <cellStyle name="Normal 38 6" xfId="21621"/>
    <cellStyle name="Normal 38 7" xfId="24774"/>
    <cellStyle name="Normal 39" xfId="348"/>
    <cellStyle name="Normal 39 2" xfId="3267"/>
    <cellStyle name="Normal 39 3" xfId="11866"/>
    <cellStyle name="Normal 39 4" xfId="15120"/>
    <cellStyle name="Normal 39 5" xfId="18372"/>
    <cellStyle name="Normal 39 6" xfId="21622"/>
    <cellStyle name="Normal 39 7" xfId="24775"/>
    <cellStyle name="Normal 4" xfId="349"/>
    <cellStyle name="Normal 4 10" xfId="18373"/>
    <cellStyle name="Normal 4 11" xfId="21623"/>
    <cellStyle name="Normal 4 12" xfId="24776"/>
    <cellStyle name="Normal 4 2" xfId="2941"/>
    <cellStyle name="Normal 4 2 2" xfId="5784"/>
    <cellStyle name="Normal 4 2 3" xfId="11868"/>
    <cellStyle name="Normal 4 2 4" xfId="15122"/>
    <cellStyle name="Normal 4 2 5" xfId="18374"/>
    <cellStyle name="Normal 4 2 6" xfId="21624"/>
    <cellStyle name="Normal 4 2 7" xfId="24777"/>
    <cellStyle name="Normal 4 3" xfId="2942"/>
    <cellStyle name="Normal 4 3 2" xfId="5785"/>
    <cellStyle name="Normal 4 3 3" xfId="11869"/>
    <cellStyle name="Normal 4 3 4" xfId="15123"/>
    <cellStyle name="Normal 4 3 5" xfId="18375"/>
    <cellStyle name="Normal 4 3 6" xfId="21625"/>
    <cellStyle name="Normal 4 3 7" xfId="24778"/>
    <cellStyle name="Normal 4 4" xfId="2943"/>
    <cellStyle name="Normal 4 4 2" xfId="5786"/>
    <cellStyle name="Normal 4 4 3" xfId="11870"/>
    <cellStyle name="Normal 4 4 4" xfId="15124"/>
    <cellStyle name="Normal 4 4 5" xfId="18376"/>
    <cellStyle name="Normal 4 4 6" xfId="21626"/>
    <cellStyle name="Normal 4 4 7" xfId="24779"/>
    <cellStyle name="Normal 4 5" xfId="2944"/>
    <cellStyle name="Normal 4 5 2" xfId="5787"/>
    <cellStyle name="Normal 4 5 3" xfId="11871"/>
    <cellStyle name="Normal 4 5 4" xfId="15125"/>
    <cellStyle name="Normal 4 5 5" xfId="18377"/>
    <cellStyle name="Normal 4 5 6" xfId="21627"/>
    <cellStyle name="Normal 4 5 7" xfId="24780"/>
    <cellStyle name="Normal 4 6" xfId="2945"/>
    <cellStyle name="Normal 4 6 2" xfId="5788"/>
    <cellStyle name="Normal 4 6 3" xfId="11872"/>
    <cellStyle name="Normal 4 6 4" xfId="15126"/>
    <cellStyle name="Normal 4 6 5" xfId="18378"/>
    <cellStyle name="Normal 4 6 6" xfId="21628"/>
    <cellStyle name="Normal 4 6 7" xfId="24781"/>
    <cellStyle name="Normal 4 7" xfId="3268"/>
    <cellStyle name="Normal 4 8" xfId="11867"/>
    <cellStyle name="Normal 4 9" xfId="15121"/>
    <cellStyle name="Normal 4_ARTICULADO" xfId="6224"/>
    <cellStyle name="Normal 40" xfId="2946"/>
    <cellStyle name="Normal 40 2" xfId="5789"/>
    <cellStyle name="Normal 40 3" xfId="11873"/>
    <cellStyle name="Normal 40 4" xfId="15127"/>
    <cellStyle name="Normal 40 5" xfId="18379"/>
    <cellStyle name="Normal 40 6" xfId="21629"/>
    <cellStyle name="Normal 40 7" xfId="24782"/>
    <cellStyle name="Normal 41" xfId="2947"/>
    <cellStyle name="Normal 41 10" xfId="5790"/>
    <cellStyle name="Normal 41 11" xfId="11874"/>
    <cellStyle name="Normal 41 12" xfId="15128"/>
    <cellStyle name="Normal 41 13" xfId="18380"/>
    <cellStyle name="Normal 41 14" xfId="21630"/>
    <cellStyle name="Normal 41 15" xfId="24783"/>
    <cellStyle name="Normal 41 2" xfId="2948"/>
    <cellStyle name="Normal 41 2 2" xfId="5791"/>
    <cellStyle name="Normal 41 2 3" xfId="11875"/>
    <cellStyle name="Normal 41 2 4" xfId="15129"/>
    <cellStyle name="Normal 41 2 5" xfId="18381"/>
    <cellStyle name="Normal 41 2 6" xfId="21631"/>
    <cellStyle name="Normal 41 2 7" xfId="24784"/>
    <cellStyle name="Normal 41 3" xfId="2949"/>
    <cellStyle name="Normal 41 3 2" xfId="5792"/>
    <cellStyle name="Normal 41 3 3" xfId="11876"/>
    <cellStyle name="Normal 41 3 4" xfId="15130"/>
    <cellStyle name="Normal 41 3 5" xfId="18382"/>
    <cellStyle name="Normal 41 3 6" xfId="21632"/>
    <cellStyle name="Normal 41 3 7" xfId="24785"/>
    <cellStyle name="Normal 41 4" xfId="2950"/>
    <cellStyle name="Normal 41 4 2" xfId="5793"/>
    <cellStyle name="Normal 41 4 3" xfId="11877"/>
    <cellStyle name="Normal 41 4 4" xfId="15131"/>
    <cellStyle name="Normal 41 4 5" xfId="18383"/>
    <cellStyle name="Normal 41 4 6" xfId="21633"/>
    <cellStyle name="Normal 41 4 7" xfId="24786"/>
    <cellStyle name="Normal 41 5" xfId="2951"/>
    <cellStyle name="Normal 41 5 2" xfId="5794"/>
    <cellStyle name="Normal 41 5 3" xfId="11878"/>
    <cellStyle name="Normal 41 5 4" xfId="15132"/>
    <cellStyle name="Normal 41 5 5" xfId="18384"/>
    <cellStyle name="Normal 41 5 6" xfId="21634"/>
    <cellStyle name="Normal 41 5 7" xfId="24787"/>
    <cellStyle name="Normal 41 6" xfId="2952"/>
    <cellStyle name="Normal 41 6 2" xfId="5795"/>
    <cellStyle name="Normal 41 6 3" xfId="11879"/>
    <cellStyle name="Normal 41 6 4" xfId="15133"/>
    <cellStyle name="Normal 41 6 5" xfId="18385"/>
    <cellStyle name="Normal 41 6 6" xfId="21635"/>
    <cellStyle name="Normal 41 6 7" xfId="24788"/>
    <cellStyle name="Normal 41 7" xfId="2953"/>
    <cellStyle name="Normal 41 7 2" xfId="5796"/>
    <cellStyle name="Normal 41 7 3" xfId="11880"/>
    <cellStyle name="Normal 41 7 4" xfId="15134"/>
    <cellStyle name="Normal 41 7 5" xfId="18386"/>
    <cellStyle name="Normal 41 7 6" xfId="21636"/>
    <cellStyle name="Normal 41 7 7" xfId="24789"/>
    <cellStyle name="Normal 41 8" xfId="2954"/>
    <cellStyle name="Normal 41 8 2" xfId="5797"/>
    <cellStyle name="Normal 41 8 3" xfId="11881"/>
    <cellStyle name="Normal 41 8 4" xfId="15135"/>
    <cellStyle name="Normal 41 8 5" xfId="18387"/>
    <cellStyle name="Normal 41 8 6" xfId="21637"/>
    <cellStyle name="Normal 41 8 7" xfId="24790"/>
    <cellStyle name="Normal 41 9" xfId="2955"/>
    <cellStyle name="Normal 41 9 2" xfId="5798"/>
    <cellStyle name="Normal 41 9 3" xfId="11882"/>
    <cellStyle name="Normal 41 9 4" xfId="15136"/>
    <cellStyle name="Normal 41 9 5" xfId="18388"/>
    <cellStyle name="Normal 41 9 6" xfId="21638"/>
    <cellStyle name="Normal 41 9 7" xfId="24791"/>
    <cellStyle name="Normal 42" xfId="2956"/>
    <cellStyle name="Normal 42 10" xfId="5799"/>
    <cellStyle name="Normal 42 11" xfId="11883"/>
    <cellStyle name="Normal 42 12" xfId="15137"/>
    <cellStyle name="Normal 42 13" xfId="18389"/>
    <cellStyle name="Normal 42 14" xfId="21639"/>
    <cellStyle name="Normal 42 15" xfId="24792"/>
    <cellStyle name="Normal 42 2" xfId="2957"/>
    <cellStyle name="Normal 42 2 2" xfId="5800"/>
    <cellStyle name="Normal 42 2 3" xfId="11884"/>
    <cellStyle name="Normal 42 2 4" xfId="15138"/>
    <cellStyle name="Normal 42 2 5" xfId="18390"/>
    <cellStyle name="Normal 42 2 6" xfId="21640"/>
    <cellStyle name="Normal 42 2 7" xfId="24793"/>
    <cellStyle name="Normal 42 3" xfId="2958"/>
    <cellStyle name="Normal 42 3 2" xfId="5801"/>
    <cellStyle name="Normal 42 3 3" xfId="11885"/>
    <cellStyle name="Normal 42 3 4" xfId="15139"/>
    <cellStyle name="Normal 42 3 5" xfId="18391"/>
    <cellStyle name="Normal 42 3 6" xfId="21641"/>
    <cellStyle name="Normal 42 3 7" xfId="24794"/>
    <cellStyle name="Normal 42 4" xfId="2959"/>
    <cellStyle name="Normal 42 4 2" xfId="5802"/>
    <cellStyle name="Normal 42 4 3" xfId="11886"/>
    <cellStyle name="Normal 42 4 4" xfId="15140"/>
    <cellStyle name="Normal 42 4 5" xfId="18392"/>
    <cellStyle name="Normal 42 4 6" xfId="21642"/>
    <cellStyle name="Normal 42 4 7" xfId="24795"/>
    <cellStyle name="Normal 42 5" xfId="2960"/>
    <cellStyle name="Normal 42 5 2" xfId="5803"/>
    <cellStyle name="Normal 42 5 3" xfId="11887"/>
    <cellStyle name="Normal 42 5 4" xfId="15141"/>
    <cellStyle name="Normal 42 5 5" xfId="18393"/>
    <cellStyle name="Normal 42 5 6" xfId="21643"/>
    <cellStyle name="Normal 42 5 7" xfId="24796"/>
    <cellStyle name="Normal 42 6" xfId="2961"/>
    <cellStyle name="Normal 42 6 2" xfId="5804"/>
    <cellStyle name="Normal 42 6 3" xfId="11888"/>
    <cellStyle name="Normal 42 6 4" xfId="15142"/>
    <cellStyle name="Normal 42 6 5" xfId="18394"/>
    <cellStyle name="Normal 42 6 6" xfId="21644"/>
    <cellStyle name="Normal 42 6 7" xfId="24797"/>
    <cellStyle name="Normal 42 7" xfId="2962"/>
    <cellStyle name="Normal 42 7 2" xfId="5805"/>
    <cellStyle name="Normal 42 7 3" xfId="11889"/>
    <cellStyle name="Normal 42 7 4" xfId="15143"/>
    <cellStyle name="Normal 42 7 5" xfId="18395"/>
    <cellStyle name="Normal 42 7 6" xfId="21645"/>
    <cellStyle name="Normal 42 7 7" xfId="24798"/>
    <cellStyle name="Normal 42 8" xfId="2963"/>
    <cellStyle name="Normal 42 8 2" xfId="5806"/>
    <cellStyle name="Normal 42 8 3" xfId="11890"/>
    <cellStyle name="Normal 42 8 4" xfId="15144"/>
    <cellStyle name="Normal 42 8 5" xfId="18396"/>
    <cellStyle name="Normal 42 8 6" xfId="21646"/>
    <cellStyle name="Normal 42 8 7" xfId="24799"/>
    <cellStyle name="Normal 42 9" xfId="2964"/>
    <cellStyle name="Normal 42 9 2" xfId="5807"/>
    <cellStyle name="Normal 42 9 3" xfId="11891"/>
    <cellStyle name="Normal 42 9 4" xfId="15145"/>
    <cellStyle name="Normal 42 9 5" xfId="18397"/>
    <cellStyle name="Normal 42 9 6" xfId="21647"/>
    <cellStyle name="Normal 42 9 7" xfId="24800"/>
    <cellStyle name="Normal 43" xfId="2965"/>
    <cellStyle name="Normal 43 2" xfId="5808"/>
    <cellStyle name="Normal 43 3" xfId="11892"/>
    <cellStyle name="Normal 43 4" xfId="15146"/>
    <cellStyle name="Normal 43 5" xfId="18398"/>
    <cellStyle name="Normal 43 6" xfId="21648"/>
    <cellStyle name="Normal 43 7" xfId="24801"/>
    <cellStyle name="Normal 44" xfId="2998"/>
    <cellStyle name="Normal 44 2" xfId="8418"/>
    <cellStyle name="Normal 44 3" xfId="8220"/>
    <cellStyle name="Normal 44 4" xfId="8291"/>
    <cellStyle name="Normal 44 5" xfId="8556"/>
    <cellStyle name="Normal 44 6" xfId="8158"/>
    <cellStyle name="Normal 44 7" xfId="8530"/>
    <cellStyle name="Normal 44 8" xfId="8501"/>
    <cellStyle name="Normal 45" xfId="2966"/>
    <cellStyle name="Normal 45 2" xfId="5809"/>
    <cellStyle name="Normal 45 3" xfId="11893"/>
    <cellStyle name="Normal 45 4" xfId="15147"/>
    <cellStyle name="Normal 45 5" xfId="18399"/>
    <cellStyle name="Normal 45 6" xfId="21649"/>
    <cellStyle name="Normal 45 7" xfId="24802"/>
    <cellStyle name="Normal 46" xfId="2967"/>
    <cellStyle name="Normal 46 2" xfId="5810"/>
    <cellStyle name="Normal 46 3" xfId="11894"/>
    <cellStyle name="Normal 46 4" xfId="15148"/>
    <cellStyle name="Normal 46 5" xfId="18400"/>
    <cellStyle name="Normal 46 6" xfId="21650"/>
    <cellStyle name="Normal 46 7" xfId="24803"/>
    <cellStyle name="Normal 47" xfId="2968"/>
    <cellStyle name="Normal 47 2" xfId="5811"/>
    <cellStyle name="Normal 47 3" xfId="11895"/>
    <cellStyle name="Normal 47 4" xfId="15149"/>
    <cellStyle name="Normal 47 5" xfId="18401"/>
    <cellStyle name="Normal 47 6" xfId="21651"/>
    <cellStyle name="Normal 47 7" xfId="24804"/>
    <cellStyle name="Normal 48" xfId="2969"/>
    <cellStyle name="Normal 48 2" xfId="5812"/>
    <cellStyle name="Normal 48 3" xfId="11896"/>
    <cellStyle name="Normal 48 4" xfId="15150"/>
    <cellStyle name="Normal 48 5" xfId="18402"/>
    <cellStyle name="Normal 48 6" xfId="21652"/>
    <cellStyle name="Normal 48 7" xfId="24805"/>
    <cellStyle name="Normal 49" xfId="2970"/>
    <cellStyle name="Normal 49 2" xfId="5813"/>
    <cellStyle name="Normal 49 3" xfId="11897"/>
    <cellStyle name="Normal 49 4" xfId="15151"/>
    <cellStyle name="Normal 49 5" xfId="18403"/>
    <cellStyle name="Normal 49 6" xfId="21653"/>
    <cellStyle name="Normal 49 7" xfId="24806"/>
    <cellStyle name="Normal 5" xfId="350"/>
    <cellStyle name="Normal 5 10" xfId="15152"/>
    <cellStyle name="Normal 5 11" xfId="18404"/>
    <cellStyle name="Normal 5 12" xfId="21654"/>
    <cellStyle name="Normal 5 13" xfId="24807"/>
    <cellStyle name="Normal 5 14" xfId="24985"/>
    <cellStyle name="Normal 5 15" xfId="24994"/>
    <cellStyle name="Normal 5 16" xfId="25075"/>
    <cellStyle name="Normal 5 16 2" xfId="25212"/>
    <cellStyle name="Normal 5 16 3" xfId="25766"/>
    <cellStyle name="Normal 5 16 4" xfId="25651"/>
    <cellStyle name="Normal 5 16 5" xfId="25734"/>
    <cellStyle name="Normal 5 16 6" xfId="25569"/>
    <cellStyle name="Normal 5 16 7" xfId="25686"/>
    <cellStyle name="Normal 5 17" xfId="25089"/>
    <cellStyle name="Normal 5 17 2" xfId="25417"/>
    <cellStyle name="Normal 5 17 3" xfId="25805"/>
    <cellStyle name="Normal 5 17 4" xfId="25817"/>
    <cellStyle name="Normal 5 17 5" xfId="25831"/>
    <cellStyle name="Normal 5 17 6" xfId="25842"/>
    <cellStyle name="Normal 5 17 7" xfId="25856"/>
    <cellStyle name="Normal 5 18" xfId="25110"/>
    <cellStyle name="Normal 5 18 2" xfId="25299"/>
    <cellStyle name="Normal 5 18 3" xfId="25781"/>
    <cellStyle name="Normal 5 18 4" xfId="25601"/>
    <cellStyle name="Normal 5 18 5" xfId="25582"/>
    <cellStyle name="Normal 5 18 6" xfId="25623"/>
    <cellStyle name="Normal 5 18 7" xfId="25553"/>
    <cellStyle name="Normal 5 19" xfId="25090"/>
    <cellStyle name="Normal 5 19 2" xfId="25405"/>
    <cellStyle name="Normal 5 19 3" xfId="25803"/>
    <cellStyle name="Normal 5 19 4" xfId="25815"/>
    <cellStyle name="Normal 5 19 5" xfId="25829"/>
    <cellStyle name="Normal 5 19 6" xfId="25840"/>
    <cellStyle name="Normal 5 19 7" xfId="25854"/>
    <cellStyle name="Normal 5 2" xfId="3269"/>
    <cellStyle name="Normal 5 2 2" xfId="6415"/>
    <cellStyle name="Normal 5 2_16-09_PE_V2_ARQ_M-O_28-01-11" xfId="6416"/>
    <cellStyle name="Normal 5 20" xfId="25115"/>
    <cellStyle name="Normal 5 20 2" xfId="25421"/>
    <cellStyle name="Normal 5 20 3" xfId="25806"/>
    <cellStyle name="Normal 5 20 4" xfId="25818"/>
    <cellStyle name="Normal 5 20 5" xfId="25832"/>
    <cellStyle name="Normal 5 20 6" xfId="25843"/>
    <cellStyle name="Normal 5 20 7" xfId="25857"/>
    <cellStyle name="Normal 5 21" xfId="25125"/>
    <cellStyle name="Normal 5 21 2" xfId="25298"/>
    <cellStyle name="Normal 5 21 3" xfId="25780"/>
    <cellStyle name="Normal 5 21 4" xfId="25625"/>
    <cellStyle name="Normal 5 21 5" xfId="25745"/>
    <cellStyle name="Normal 5 21 6" xfId="25740"/>
    <cellStyle name="Normal 5 21 7" xfId="25576"/>
    <cellStyle name="Normal 5 22" xfId="25114"/>
    <cellStyle name="Normal 5 22 2" xfId="25370"/>
    <cellStyle name="Normal 5 22 3" xfId="25796"/>
    <cellStyle name="Normal 5 22 4" xfId="25559"/>
    <cellStyle name="Normal 5 22 5" xfId="25822"/>
    <cellStyle name="Normal 5 22 6" xfId="25592"/>
    <cellStyle name="Normal 5 22 7" xfId="25847"/>
    <cellStyle name="Normal 5 23" xfId="25128"/>
    <cellStyle name="Normal 5 23 2" xfId="25426"/>
    <cellStyle name="Normal 5 23 3" xfId="25807"/>
    <cellStyle name="Normal 5 23 4" xfId="25819"/>
    <cellStyle name="Normal 5 23 5" xfId="25833"/>
    <cellStyle name="Normal 5 23 6" xfId="25844"/>
    <cellStyle name="Normal 5 23 7" xfId="25858"/>
    <cellStyle name="Normal 5 24" xfId="25120"/>
    <cellStyle name="Normal 5 24 2" xfId="25354"/>
    <cellStyle name="Normal 5 24 3" xfId="25791"/>
    <cellStyle name="Normal 5 24 4" xfId="25660"/>
    <cellStyle name="Normal 5 24 5" xfId="25727"/>
    <cellStyle name="Normal 5 24 6" xfId="25748"/>
    <cellStyle name="Normal 5 24 7" xfId="25566"/>
    <cellStyle name="Normal 5 25" xfId="25133"/>
    <cellStyle name="Normal 5 25 2" xfId="25259"/>
    <cellStyle name="Normal 5 25 3" xfId="25776"/>
    <cellStyle name="Normal 5 25 4" xfId="25602"/>
    <cellStyle name="Normal 5 25 5" xfId="25573"/>
    <cellStyle name="Normal 5 25 6" xfId="25585"/>
    <cellStyle name="Normal 5 25 7" xfId="25743"/>
    <cellStyle name="Normal 5 26" xfId="25140"/>
    <cellStyle name="Normal 5 26 2" xfId="25236"/>
    <cellStyle name="Normal 5 26 3" xfId="25770"/>
    <cellStyle name="Normal 5 26 4" xfId="25717"/>
    <cellStyle name="Normal 5 26 5" xfId="25724"/>
    <cellStyle name="Normal 5 26 6" xfId="25665"/>
    <cellStyle name="Normal 5 26 7" xfId="25704"/>
    <cellStyle name="Normal 5 27" xfId="25138"/>
    <cellStyle name="Normal 5 27 2" xfId="25413"/>
    <cellStyle name="Normal 5 27 3" xfId="25804"/>
    <cellStyle name="Normal 5 27 4" xfId="25816"/>
    <cellStyle name="Normal 5 27 5" xfId="25830"/>
    <cellStyle name="Normal 5 27 6" xfId="25841"/>
    <cellStyle name="Normal 5 27 7" xfId="25855"/>
    <cellStyle name="Normal 5 28" xfId="25145"/>
    <cellStyle name="Normal 5 28 2" xfId="25302"/>
    <cellStyle name="Normal 5 28 3" xfId="25782"/>
    <cellStyle name="Normal 5 28 4" xfId="25588"/>
    <cellStyle name="Normal 5 28 5" xfId="25551"/>
    <cellStyle name="Normal 5 28 6" xfId="25713"/>
    <cellStyle name="Normal 5 28 7" xfId="25565"/>
    <cellStyle name="Normal 5 29" xfId="25150"/>
    <cellStyle name="Normal 5 29 2" xfId="25311"/>
    <cellStyle name="Normal 5 29 3" xfId="25784"/>
    <cellStyle name="Normal 5 29 4" xfId="25600"/>
    <cellStyle name="Normal 5 29 5" xfId="25676"/>
    <cellStyle name="Normal 5 29 6" xfId="25607"/>
    <cellStyle name="Normal 5 29 7" xfId="25644"/>
    <cellStyle name="Normal 5 3" xfId="6417"/>
    <cellStyle name="Normal 5 3 2" xfId="6418"/>
    <cellStyle name="Normal 5 3 3" xfId="6419"/>
    <cellStyle name="Normal 5 3_16-09_PE_V2_ARQ_M-O_28-01-11" xfId="6420"/>
    <cellStyle name="Normal 5 30" xfId="25155"/>
    <cellStyle name="Normal 5 31" xfId="25171"/>
    <cellStyle name="Normal 5 32" xfId="25152"/>
    <cellStyle name="Normal 5 33" xfId="25176"/>
    <cellStyle name="Normal 5 34" xfId="25162"/>
    <cellStyle name="Normal 5 35" xfId="25180"/>
    <cellStyle name="Normal 5 36" xfId="25183"/>
    <cellStyle name="Normal 5 37" xfId="25182"/>
    <cellStyle name="Normal 5 38" xfId="25185"/>
    <cellStyle name="Normal 5 39" xfId="25190"/>
    <cellStyle name="Normal 5 4" xfId="6421"/>
    <cellStyle name="Normal 5 4 2" xfId="6422"/>
    <cellStyle name="Normal 5 4_16-09_PE_V2_ARQ_M-O_28-01-11" xfId="6423"/>
    <cellStyle name="Normal 5 40" xfId="25535"/>
    <cellStyle name="Normal 5 41" xfId="25598"/>
    <cellStyle name="Normal 5 42" xfId="25744"/>
    <cellStyle name="Normal 5 43" xfId="25774"/>
    <cellStyle name="Normal 5 44" xfId="25556"/>
    <cellStyle name="Normal 5 5" xfId="6424"/>
    <cellStyle name="Normal 5 5 2" xfId="6425"/>
    <cellStyle name="Normal 5 5_16-09_PE_V2_ARQ_M-O_28-01-11" xfId="6426"/>
    <cellStyle name="Normal 5 6" xfId="6427"/>
    <cellStyle name="Normal 5 6 2" xfId="6428"/>
    <cellStyle name="Normal 5 6_16-09_PE_V2_ARQ_M-O_28-01-11" xfId="6429"/>
    <cellStyle name="Normal 5 7" xfId="6430"/>
    <cellStyle name="Normal 5 7 2" xfId="6431"/>
    <cellStyle name="Normal 5 7_16-09_PE_V2_ARQ_M-O_28-01-11" xfId="6432"/>
    <cellStyle name="Normal 5 8" xfId="6433"/>
    <cellStyle name="Normal 5 9" xfId="11898"/>
    <cellStyle name="Normal 5_16-09_PE_V2_ARQ_M-O_28-01-11" xfId="6434"/>
    <cellStyle name="Normal 50" xfId="2971"/>
    <cellStyle name="Normal 50 2" xfId="5814"/>
    <cellStyle name="Normal 50 3" xfId="11899"/>
    <cellStyle name="Normal 50 4" xfId="15153"/>
    <cellStyle name="Normal 50 5" xfId="18405"/>
    <cellStyle name="Normal 50 6" xfId="21655"/>
    <cellStyle name="Normal 50 7" xfId="24808"/>
    <cellStyle name="Normal 51" xfId="2972"/>
    <cellStyle name="Normal 51 2" xfId="5815"/>
    <cellStyle name="Normal 51 3" xfId="11900"/>
    <cellStyle name="Normal 51 4" xfId="15154"/>
    <cellStyle name="Normal 51 5" xfId="18406"/>
    <cellStyle name="Normal 51 6" xfId="21656"/>
    <cellStyle name="Normal 51 7" xfId="24809"/>
    <cellStyle name="Normal 52" xfId="2973"/>
    <cellStyle name="Normal 52 2" xfId="5816"/>
    <cellStyle name="Normal 52 3" xfId="11901"/>
    <cellStyle name="Normal 52 4" xfId="15155"/>
    <cellStyle name="Normal 52 5" xfId="18407"/>
    <cellStyle name="Normal 52 6" xfId="21657"/>
    <cellStyle name="Normal 52 7" xfId="24810"/>
    <cellStyle name="Normal 54" xfId="25871"/>
    <cellStyle name="Normal 57" xfId="7914"/>
    <cellStyle name="Normal 58" xfId="7919"/>
    <cellStyle name="Normal 59" xfId="7898"/>
    <cellStyle name="Normal 6" xfId="351"/>
    <cellStyle name="Normal 6 10" xfId="352"/>
    <cellStyle name="Normal 6 10 2" xfId="3271"/>
    <cellStyle name="Normal 6 10 3" xfId="11903"/>
    <cellStyle name="Normal 6 10 4" xfId="15157"/>
    <cellStyle name="Normal 6 10 5" xfId="18409"/>
    <cellStyle name="Normal 6 10 6" xfId="21659"/>
    <cellStyle name="Normal 6 10 7" xfId="24812"/>
    <cellStyle name="Normal 6 11" xfId="353"/>
    <cellStyle name="Normal 6 11 2" xfId="3272"/>
    <cellStyle name="Normal 6 11 3" xfId="11904"/>
    <cellStyle name="Normal 6 11 4" xfId="15158"/>
    <cellStyle name="Normal 6 11 5" xfId="18410"/>
    <cellStyle name="Normal 6 11 6" xfId="21660"/>
    <cellStyle name="Normal 6 11 7" xfId="24813"/>
    <cellStyle name="Normal 6 12" xfId="354"/>
    <cellStyle name="Normal 6 12 2" xfId="3273"/>
    <cellStyle name="Normal 6 12 3" xfId="11905"/>
    <cellStyle name="Normal 6 12 4" xfId="15159"/>
    <cellStyle name="Normal 6 12 5" xfId="18411"/>
    <cellStyle name="Normal 6 12 6" xfId="21661"/>
    <cellStyle name="Normal 6 12 7" xfId="24814"/>
    <cellStyle name="Normal 6 13" xfId="355"/>
    <cellStyle name="Normal 6 13 2" xfId="3274"/>
    <cellStyle name="Normal 6 13 3" xfId="11906"/>
    <cellStyle name="Normal 6 13 4" xfId="15160"/>
    <cellStyle name="Normal 6 13 5" xfId="18412"/>
    <cellStyle name="Normal 6 13 6" xfId="21662"/>
    <cellStyle name="Normal 6 13 7" xfId="24815"/>
    <cellStyle name="Normal 6 14" xfId="356"/>
    <cellStyle name="Normal 6 14 2" xfId="3275"/>
    <cellStyle name="Normal 6 14 3" xfId="11907"/>
    <cellStyle name="Normal 6 14 4" xfId="15161"/>
    <cellStyle name="Normal 6 14 5" xfId="18413"/>
    <cellStyle name="Normal 6 14 6" xfId="21663"/>
    <cellStyle name="Normal 6 14 7" xfId="24816"/>
    <cellStyle name="Normal 6 15" xfId="357"/>
    <cellStyle name="Normal 6 15 2" xfId="3276"/>
    <cellStyle name="Normal 6 15 3" xfId="11908"/>
    <cellStyle name="Normal 6 15 4" xfId="15162"/>
    <cellStyle name="Normal 6 15 5" xfId="18414"/>
    <cellStyle name="Normal 6 15 6" xfId="21664"/>
    <cellStyle name="Normal 6 15 7" xfId="24817"/>
    <cellStyle name="Normal 6 16" xfId="358"/>
    <cellStyle name="Normal 6 16 2" xfId="3277"/>
    <cellStyle name="Normal 6 16 3" xfId="11909"/>
    <cellStyle name="Normal 6 16 4" xfId="15163"/>
    <cellStyle name="Normal 6 16 5" xfId="18415"/>
    <cellStyle name="Normal 6 16 6" xfId="21665"/>
    <cellStyle name="Normal 6 16 7" xfId="24818"/>
    <cellStyle name="Normal 6 17" xfId="359"/>
    <cellStyle name="Normal 6 17 2" xfId="3278"/>
    <cellStyle name="Normal 6 17 3" xfId="11910"/>
    <cellStyle name="Normal 6 17 4" xfId="15164"/>
    <cellStyle name="Normal 6 17 5" xfId="18416"/>
    <cellStyle name="Normal 6 17 6" xfId="21666"/>
    <cellStyle name="Normal 6 17 7" xfId="24819"/>
    <cellStyle name="Normal 6 18" xfId="360"/>
    <cellStyle name="Normal 6 18 2" xfId="3279"/>
    <cellStyle name="Normal 6 18 3" xfId="11911"/>
    <cellStyle name="Normal 6 18 4" xfId="15165"/>
    <cellStyle name="Normal 6 18 5" xfId="18417"/>
    <cellStyle name="Normal 6 18 6" xfId="21667"/>
    <cellStyle name="Normal 6 18 7" xfId="24820"/>
    <cellStyle name="Normal 6 19" xfId="361"/>
    <cellStyle name="Normal 6 19 2" xfId="3280"/>
    <cellStyle name="Normal 6 19 3" xfId="11912"/>
    <cellStyle name="Normal 6 19 4" xfId="15166"/>
    <cellStyle name="Normal 6 19 5" xfId="18418"/>
    <cellStyle name="Normal 6 19 6" xfId="21668"/>
    <cellStyle name="Normal 6 19 7" xfId="24821"/>
    <cellStyle name="Normal 6 2" xfId="362"/>
    <cellStyle name="Normal 6 2 2" xfId="3281"/>
    <cellStyle name="Normal 6 2 3" xfId="11913"/>
    <cellStyle name="Normal 6 2 4" xfId="15167"/>
    <cellStyle name="Normal 6 2 5" xfId="18419"/>
    <cellStyle name="Normal 6 2 6" xfId="21669"/>
    <cellStyle name="Normal 6 2 7" xfId="24822"/>
    <cellStyle name="Normal 6 20" xfId="363"/>
    <cellStyle name="Normal 6 20 2" xfId="3282"/>
    <cellStyle name="Normal 6 20 3" xfId="11914"/>
    <cellStyle name="Normal 6 20 4" xfId="15168"/>
    <cellStyle name="Normal 6 20 5" xfId="18420"/>
    <cellStyle name="Normal 6 20 6" xfId="21670"/>
    <cellStyle name="Normal 6 20 7" xfId="24823"/>
    <cellStyle name="Normal 6 21" xfId="364"/>
    <cellStyle name="Normal 6 21 2" xfId="3283"/>
    <cellStyle name="Normal 6 21 3" xfId="11915"/>
    <cellStyle name="Normal 6 21 4" xfId="15169"/>
    <cellStyle name="Normal 6 21 5" xfId="18421"/>
    <cellStyle name="Normal 6 21 6" xfId="21671"/>
    <cellStyle name="Normal 6 21 7" xfId="24824"/>
    <cellStyle name="Normal 6 22" xfId="365"/>
    <cellStyle name="Normal 6 22 2" xfId="3284"/>
    <cellStyle name="Normal 6 22 3" xfId="11916"/>
    <cellStyle name="Normal 6 22 4" xfId="15170"/>
    <cellStyle name="Normal 6 22 5" xfId="18422"/>
    <cellStyle name="Normal 6 22 6" xfId="21672"/>
    <cellStyle name="Normal 6 22 7" xfId="24825"/>
    <cellStyle name="Normal 6 23" xfId="366"/>
    <cellStyle name="Normal 6 23 2" xfId="3285"/>
    <cellStyle name="Normal 6 23 3" xfId="11917"/>
    <cellStyle name="Normal 6 23 4" xfId="15171"/>
    <cellStyle name="Normal 6 23 5" xfId="18423"/>
    <cellStyle name="Normal 6 23 6" xfId="21673"/>
    <cellStyle name="Normal 6 23 7" xfId="24826"/>
    <cellStyle name="Normal 6 24" xfId="367"/>
    <cellStyle name="Normal 6 24 2" xfId="3286"/>
    <cellStyle name="Normal 6 24 3" xfId="11918"/>
    <cellStyle name="Normal 6 24 4" xfId="15172"/>
    <cellStyle name="Normal 6 24 5" xfId="18424"/>
    <cellStyle name="Normal 6 24 6" xfId="21674"/>
    <cellStyle name="Normal 6 24 7" xfId="24827"/>
    <cellStyle name="Normal 6 25" xfId="368"/>
    <cellStyle name="Normal 6 25 2" xfId="3287"/>
    <cellStyle name="Normal 6 25 3" xfId="11919"/>
    <cellStyle name="Normal 6 25 4" xfId="15173"/>
    <cellStyle name="Normal 6 25 5" xfId="18425"/>
    <cellStyle name="Normal 6 25 6" xfId="21675"/>
    <cellStyle name="Normal 6 25 7" xfId="24828"/>
    <cellStyle name="Normal 6 26" xfId="369"/>
    <cellStyle name="Normal 6 26 2" xfId="3288"/>
    <cellStyle name="Normal 6 26 3" xfId="11920"/>
    <cellStyle name="Normal 6 26 4" xfId="15174"/>
    <cellStyle name="Normal 6 26 5" xfId="18426"/>
    <cellStyle name="Normal 6 26 6" xfId="21676"/>
    <cellStyle name="Normal 6 26 7" xfId="24829"/>
    <cellStyle name="Normal 6 27" xfId="370"/>
    <cellStyle name="Normal 6 27 2" xfId="3289"/>
    <cellStyle name="Normal 6 27 3" xfId="11921"/>
    <cellStyle name="Normal 6 27 4" xfId="15175"/>
    <cellStyle name="Normal 6 27 5" xfId="18427"/>
    <cellStyle name="Normal 6 27 6" xfId="21677"/>
    <cellStyle name="Normal 6 27 7" xfId="24830"/>
    <cellStyle name="Normal 6 28" xfId="371"/>
    <cellStyle name="Normal 6 28 2" xfId="3290"/>
    <cellStyle name="Normal 6 28 3" xfId="11922"/>
    <cellStyle name="Normal 6 28 4" xfId="15176"/>
    <cellStyle name="Normal 6 28 5" xfId="18428"/>
    <cellStyle name="Normal 6 28 6" xfId="21678"/>
    <cellStyle name="Normal 6 28 7" xfId="24831"/>
    <cellStyle name="Normal 6 29" xfId="372"/>
    <cellStyle name="Normal 6 29 2" xfId="3291"/>
    <cellStyle name="Normal 6 29 3" xfId="11923"/>
    <cellStyle name="Normal 6 29 4" xfId="15177"/>
    <cellStyle name="Normal 6 29 5" xfId="18429"/>
    <cellStyle name="Normal 6 29 6" xfId="21679"/>
    <cellStyle name="Normal 6 29 7" xfId="24832"/>
    <cellStyle name="Normal 6 3" xfId="373"/>
    <cellStyle name="Normal 6 3 2" xfId="3292"/>
    <cellStyle name="Normal 6 3 3" xfId="11924"/>
    <cellStyle name="Normal 6 3 4" xfId="15178"/>
    <cellStyle name="Normal 6 3 5" xfId="18430"/>
    <cellStyle name="Normal 6 3 6" xfId="21680"/>
    <cellStyle name="Normal 6 3 7" xfId="24833"/>
    <cellStyle name="Normal 6 30" xfId="374"/>
    <cellStyle name="Normal 6 30 2" xfId="3293"/>
    <cellStyle name="Normal 6 30 3" xfId="11925"/>
    <cellStyle name="Normal 6 30 4" xfId="15179"/>
    <cellStyle name="Normal 6 30 5" xfId="18431"/>
    <cellStyle name="Normal 6 30 6" xfId="21681"/>
    <cellStyle name="Normal 6 30 7" xfId="24834"/>
    <cellStyle name="Normal 6 31" xfId="375"/>
    <cellStyle name="Normal 6 31 2" xfId="3294"/>
    <cellStyle name="Normal 6 31 3" xfId="11926"/>
    <cellStyle name="Normal 6 31 4" xfId="15180"/>
    <cellStyle name="Normal 6 31 5" xfId="18432"/>
    <cellStyle name="Normal 6 31 6" xfId="21682"/>
    <cellStyle name="Normal 6 31 7" xfId="24835"/>
    <cellStyle name="Normal 6 32" xfId="376"/>
    <cellStyle name="Normal 6 32 2" xfId="3295"/>
    <cellStyle name="Normal 6 32 3" xfId="11927"/>
    <cellStyle name="Normal 6 32 4" xfId="15181"/>
    <cellStyle name="Normal 6 32 5" xfId="18433"/>
    <cellStyle name="Normal 6 32 6" xfId="21683"/>
    <cellStyle name="Normal 6 32 7" xfId="24836"/>
    <cellStyle name="Normal 6 33" xfId="3270"/>
    <cellStyle name="Normal 6 34" xfId="11902"/>
    <cellStyle name="Normal 6 35" xfId="15156"/>
    <cellStyle name="Normal 6 36" xfId="18408"/>
    <cellStyle name="Normal 6 37" xfId="21658"/>
    <cellStyle name="Normal 6 38" xfId="24811"/>
    <cellStyle name="Normal 6 4" xfId="377"/>
    <cellStyle name="Normal 6 4 2" xfId="3296"/>
    <cellStyle name="Normal 6 4 3" xfId="11928"/>
    <cellStyle name="Normal 6 4 4" xfId="15182"/>
    <cellStyle name="Normal 6 4 5" xfId="18434"/>
    <cellStyle name="Normal 6 4 6" xfId="21684"/>
    <cellStyle name="Normal 6 4 7" xfId="24837"/>
    <cellStyle name="Normal 6 5" xfId="378"/>
    <cellStyle name="Normal 6 5 2" xfId="3297"/>
    <cellStyle name="Normal 6 5 3" xfId="11929"/>
    <cellStyle name="Normal 6 5 4" xfId="15183"/>
    <cellStyle name="Normal 6 5 5" xfId="18435"/>
    <cellStyle name="Normal 6 5 6" xfId="21685"/>
    <cellStyle name="Normal 6 5 7" xfId="24838"/>
    <cellStyle name="Normal 6 6" xfId="379"/>
    <cellStyle name="Normal 6 6 2" xfId="3298"/>
    <cellStyle name="Normal 6 6 3" xfId="11930"/>
    <cellStyle name="Normal 6 6 4" xfId="15184"/>
    <cellStyle name="Normal 6 6 5" xfId="18436"/>
    <cellStyle name="Normal 6 6 6" xfId="21686"/>
    <cellStyle name="Normal 6 6 7" xfId="24839"/>
    <cellStyle name="Normal 6 7" xfId="380"/>
    <cellStyle name="Normal 6 7 2" xfId="3299"/>
    <cellStyle name="Normal 6 7 3" xfId="11931"/>
    <cellStyle name="Normal 6 7 4" xfId="15185"/>
    <cellStyle name="Normal 6 7 5" xfId="18437"/>
    <cellStyle name="Normal 6 7 6" xfId="21687"/>
    <cellStyle name="Normal 6 7 7" xfId="24840"/>
    <cellStyle name="Normal 6 8" xfId="381"/>
    <cellStyle name="Normal 6 8 2" xfId="3300"/>
    <cellStyle name="Normal 6 8 3" xfId="11932"/>
    <cellStyle name="Normal 6 8 4" xfId="15186"/>
    <cellStyle name="Normal 6 8 5" xfId="18438"/>
    <cellStyle name="Normal 6 8 6" xfId="21688"/>
    <cellStyle name="Normal 6 8 7" xfId="24841"/>
    <cellStyle name="Normal 6 9" xfId="382"/>
    <cellStyle name="Normal 6 9 2" xfId="3301"/>
    <cellStyle name="Normal 6 9 3" xfId="11933"/>
    <cellStyle name="Normal 6 9 4" xfId="15187"/>
    <cellStyle name="Normal 6 9 5" xfId="18439"/>
    <cellStyle name="Normal 6 9 6" xfId="21689"/>
    <cellStyle name="Normal 6 9 7" xfId="24842"/>
    <cellStyle name="Normal 6_ARTICULADO" xfId="6225"/>
    <cellStyle name="Normal 62" xfId="8090"/>
    <cellStyle name="Normal 65" xfId="8105"/>
    <cellStyle name="Normal 7" xfId="383"/>
    <cellStyle name="Normal 7 10" xfId="384"/>
    <cellStyle name="Normal 7 10 2" xfId="3303"/>
    <cellStyle name="Normal 7 10 3" xfId="11935"/>
    <cellStyle name="Normal 7 10 4" xfId="15189"/>
    <cellStyle name="Normal 7 10 5" xfId="18441"/>
    <cellStyle name="Normal 7 10 6" xfId="21691"/>
    <cellStyle name="Normal 7 10 7" xfId="24844"/>
    <cellStyle name="Normal 7 11" xfId="385"/>
    <cellStyle name="Normal 7 11 2" xfId="3304"/>
    <cellStyle name="Normal 7 11 3" xfId="11936"/>
    <cellStyle name="Normal 7 11 4" xfId="15190"/>
    <cellStyle name="Normal 7 11 5" xfId="18442"/>
    <cellStyle name="Normal 7 11 6" xfId="21692"/>
    <cellStyle name="Normal 7 11 7" xfId="24845"/>
    <cellStyle name="Normal 7 12" xfId="386"/>
    <cellStyle name="Normal 7 12 2" xfId="3305"/>
    <cellStyle name="Normal 7 12 3" xfId="11937"/>
    <cellStyle name="Normal 7 12 4" xfId="15191"/>
    <cellStyle name="Normal 7 12 5" xfId="18443"/>
    <cellStyle name="Normal 7 12 6" xfId="21693"/>
    <cellStyle name="Normal 7 12 7" xfId="24846"/>
    <cellStyle name="Normal 7 13" xfId="387"/>
    <cellStyle name="Normal 7 13 2" xfId="3306"/>
    <cellStyle name="Normal 7 13 3" xfId="11938"/>
    <cellStyle name="Normal 7 13 4" xfId="15192"/>
    <cellStyle name="Normal 7 13 5" xfId="18444"/>
    <cellStyle name="Normal 7 13 6" xfId="21694"/>
    <cellStyle name="Normal 7 13 7" xfId="24847"/>
    <cellStyle name="Normal 7 14" xfId="388"/>
    <cellStyle name="Normal 7 14 2" xfId="3307"/>
    <cellStyle name="Normal 7 14 3" xfId="11939"/>
    <cellStyle name="Normal 7 14 4" xfId="15193"/>
    <cellStyle name="Normal 7 14 5" xfId="18445"/>
    <cellStyle name="Normal 7 14 6" xfId="21695"/>
    <cellStyle name="Normal 7 14 7" xfId="24848"/>
    <cellStyle name="Normal 7 15" xfId="389"/>
    <cellStyle name="Normal 7 15 2" xfId="3308"/>
    <cellStyle name="Normal 7 15 3" xfId="11940"/>
    <cellStyle name="Normal 7 15 4" xfId="15194"/>
    <cellStyle name="Normal 7 15 5" xfId="18446"/>
    <cellStyle name="Normal 7 15 6" xfId="21696"/>
    <cellStyle name="Normal 7 15 7" xfId="24849"/>
    <cellStyle name="Normal 7 16" xfId="390"/>
    <cellStyle name="Normal 7 16 2" xfId="3309"/>
    <cellStyle name="Normal 7 16 3" xfId="11941"/>
    <cellStyle name="Normal 7 16 4" xfId="15195"/>
    <cellStyle name="Normal 7 16 5" xfId="18447"/>
    <cellStyle name="Normal 7 16 6" xfId="21697"/>
    <cellStyle name="Normal 7 16 7" xfId="24850"/>
    <cellStyle name="Normal 7 17" xfId="391"/>
    <cellStyle name="Normal 7 17 2" xfId="3310"/>
    <cellStyle name="Normal 7 17 3" xfId="11942"/>
    <cellStyle name="Normal 7 17 4" xfId="15196"/>
    <cellStyle name="Normal 7 17 5" xfId="18448"/>
    <cellStyle name="Normal 7 17 6" xfId="21698"/>
    <cellStyle name="Normal 7 17 7" xfId="24851"/>
    <cellStyle name="Normal 7 18" xfId="392"/>
    <cellStyle name="Normal 7 18 2" xfId="3311"/>
    <cellStyle name="Normal 7 18 3" xfId="11943"/>
    <cellStyle name="Normal 7 18 4" xfId="15197"/>
    <cellStyle name="Normal 7 18 5" xfId="18449"/>
    <cellStyle name="Normal 7 18 6" xfId="21699"/>
    <cellStyle name="Normal 7 18 7" xfId="24852"/>
    <cellStyle name="Normal 7 19" xfId="393"/>
    <cellStyle name="Normal 7 19 2" xfId="3312"/>
    <cellStyle name="Normal 7 19 3" xfId="11944"/>
    <cellStyle name="Normal 7 19 4" xfId="15198"/>
    <cellStyle name="Normal 7 19 5" xfId="18450"/>
    <cellStyle name="Normal 7 19 6" xfId="21700"/>
    <cellStyle name="Normal 7 19 7" xfId="24853"/>
    <cellStyle name="Normal 7 2" xfId="394"/>
    <cellStyle name="Normal 7 2 2" xfId="3313"/>
    <cellStyle name="Normal 7 2 3" xfId="11945"/>
    <cellStyle name="Normal 7 2 4" xfId="15199"/>
    <cellStyle name="Normal 7 2 5" xfId="18451"/>
    <cellStyle name="Normal 7 2 6" xfId="21701"/>
    <cellStyle name="Normal 7 2 7" xfId="24854"/>
    <cellStyle name="Normal 7 2_16-09_PE_V2_ARQ_M-O_28-01-11" xfId="6435"/>
    <cellStyle name="Normal 7 20" xfId="395"/>
    <cellStyle name="Normal 7 20 2" xfId="3314"/>
    <cellStyle name="Normal 7 20 3" xfId="11946"/>
    <cellStyle name="Normal 7 20 4" xfId="15200"/>
    <cellStyle name="Normal 7 20 5" xfId="18452"/>
    <cellStyle name="Normal 7 20 6" xfId="21702"/>
    <cellStyle name="Normal 7 20 7" xfId="24855"/>
    <cellStyle name="Normal 7 21" xfId="396"/>
    <cellStyle name="Normal 7 21 2" xfId="3315"/>
    <cellStyle name="Normal 7 21 3" xfId="11947"/>
    <cellStyle name="Normal 7 21 4" xfId="15201"/>
    <cellStyle name="Normal 7 21 5" xfId="18453"/>
    <cellStyle name="Normal 7 21 6" xfId="21703"/>
    <cellStyle name="Normal 7 21 7" xfId="24856"/>
    <cellStyle name="Normal 7 22" xfId="397"/>
    <cellStyle name="Normal 7 22 2" xfId="3316"/>
    <cellStyle name="Normal 7 22 3" xfId="11948"/>
    <cellStyle name="Normal 7 22 4" xfId="15202"/>
    <cellStyle name="Normal 7 22 5" xfId="18454"/>
    <cellStyle name="Normal 7 22 6" xfId="21704"/>
    <cellStyle name="Normal 7 22 7" xfId="24857"/>
    <cellStyle name="Normal 7 23" xfId="398"/>
    <cellStyle name="Normal 7 23 2" xfId="3317"/>
    <cellStyle name="Normal 7 23 3" xfId="11949"/>
    <cellStyle name="Normal 7 23 4" xfId="15203"/>
    <cellStyle name="Normal 7 23 5" xfId="18455"/>
    <cellStyle name="Normal 7 23 6" xfId="21705"/>
    <cellStyle name="Normal 7 23 7" xfId="24858"/>
    <cellStyle name="Normal 7 24" xfId="399"/>
    <cellStyle name="Normal 7 24 2" xfId="3318"/>
    <cellStyle name="Normal 7 24 3" xfId="11950"/>
    <cellStyle name="Normal 7 24 4" xfId="15204"/>
    <cellStyle name="Normal 7 24 5" xfId="18456"/>
    <cellStyle name="Normal 7 24 6" xfId="21706"/>
    <cellStyle name="Normal 7 24 7" xfId="24859"/>
    <cellStyle name="Normal 7 25" xfId="400"/>
    <cellStyle name="Normal 7 25 2" xfId="3319"/>
    <cellStyle name="Normal 7 25 3" xfId="11951"/>
    <cellStyle name="Normal 7 25 4" xfId="15205"/>
    <cellStyle name="Normal 7 25 5" xfId="18457"/>
    <cellStyle name="Normal 7 25 6" xfId="21707"/>
    <cellStyle name="Normal 7 25 7" xfId="24860"/>
    <cellStyle name="Normal 7 26" xfId="401"/>
    <cellStyle name="Normal 7 26 2" xfId="3320"/>
    <cellStyle name="Normal 7 26 3" xfId="11952"/>
    <cellStyle name="Normal 7 26 4" xfId="15206"/>
    <cellStyle name="Normal 7 26 5" xfId="18458"/>
    <cellStyle name="Normal 7 26 6" xfId="21708"/>
    <cellStyle name="Normal 7 26 7" xfId="24861"/>
    <cellStyle name="Normal 7 27" xfId="402"/>
    <cellStyle name="Normal 7 27 2" xfId="3321"/>
    <cellStyle name="Normal 7 27 3" xfId="11953"/>
    <cellStyle name="Normal 7 27 4" xfId="15207"/>
    <cellStyle name="Normal 7 27 5" xfId="18459"/>
    <cellStyle name="Normal 7 27 6" xfId="21709"/>
    <cellStyle name="Normal 7 27 7" xfId="24862"/>
    <cellStyle name="Normal 7 28" xfId="403"/>
    <cellStyle name="Normal 7 28 2" xfId="3322"/>
    <cellStyle name="Normal 7 28 3" xfId="11954"/>
    <cellStyle name="Normal 7 28 4" xfId="15208"/>
    <cellStyle name="Normal 7 28 5" xfId="18460"/>
    <cellStyle name="Normal 7 28 6" xfId="21710"/>
    <cellStyle name="Normal 7 28 7" xfId="24863"/>
    <cellStyle name="Normal 7 29" xfId="404"/>
    <cellStyle name="Normal 7 29 2" xfId="3323"/>
    <cellStyle name="Normal 7 29 3" xfId="11955"/>
    <cellStyle name="Normal 7 29 4" xfId="15209"/>
    <cellStyle name="Normal 7 29 5" xfId="18461"/>
    <cellStyle name="Normal 7 29 6" xfId="21711"/>
    <cellStyle name="Normal 7 29 7" xfId="24864"/>
    <cellStyle name="Normal 7 3" xfId="405"/>
    <cellStyle name="Normal 7 3 2" xfId="3324"/>
    <cellStyle name="Normal 7 3 3" xfId="11956"/>
    <cellStyle name="Normal 7 3 4" xfId="15210"/>
    <cellStyle name="Normal 7 3 5" xfId="18462"/>
    <cellStyle name="Normal 7 3 6" xfId="21712"/>
    <cellStyle name="Normal 7 3 7" xfId="24865"/>
    <cellStyle name="Normal 7 3_16-09_PE_V2_ARQ_M-O_28-01-11" xfId="6436"/>
    <cellStyle name="Normal 7 30" xfId="406"/>
    <cellStyle name="Normal 7 30 2" xfId="3325"/>
    <cellStyle name="Normal 7 30 3" xfId="11957"/>
    <cellStyle name="Normal 7 30 4" xfId="15211"/>
    <cellStyle name="Normal 7 30 5" xfId="18463"/>
    <cellStyle name="Normal 7 30 6" xfId="21713"/>
    <cellStyle name="Normal 7 30 7" xfId="24866"/>
    <cellStyle name="Normal 7 31" xfId="407"/>
    <cellStyle name="Normal 7 31 2" xfId="3326"/>
    <cellStyle name="Normal 7 31 3" xfId="11958"/>
    <cellStyle name="Normal 7 31 4" xfId="15212"/>
    <cellStyle name="Normal 7 31 5" xfId="18464"/>
    <cellStyle name="Normal 7 31 6" xfId="21714"/>
    <cellStyle name="Normal 7 31 7" xfId="24867"/>
    <cellStyle name="Normal 7 32" xfId="408"/>
    <cellStyle name="Normal 7 32 2" xfId="3327"/>
    <cellStyle name="Normal 7 32 3" xfId="11959"/>
    <cellStyle name="Normal 7 32 4" xfId="15213"/>
    <cellStyle name="Normal 7 32 5" xfId="18465"/>
    <cellStyle name="Normal 7 32 6" xfId="21715"/>
    <cellStyle name="Normal 7 32 7" xfId="24868"/>
    <cellStyle name="Normal 7 33" xfId="3302"/>
    <cellStyle name="Normal 7 34" xfId="11934"/>
    <cellStyle name="Normal 7 35" xfId="15188"/>
    <cellStyle name="Normal 7 36" xfId="18440"/>
    <cellStyle name="Normal 7 37" xfId="21690"/>
    <cellStyle name="Normal 7 38" xfId="24843"/>
    <cellStyle name="Normal 7 4" xfId="409"/>
    <cellStyle name="Normal 7 4 2" xfId="3328"/>
    <cellStyle name="Normal 7 4 3" xfId="11960"/>
    <cellStyle name="Normal 7 4 4" xfId="15214"/>
    <cellStyle name="Normal 7 4 5" xfId="18466"/>
    <cellStyle name="Normal 7 4 6" xfId="21716"/>
    <cellStyle name="Normal 7 4 7" xfId="24869"/>
    <cellStyle name="Normal 7 4_16-09_PE_V2_ARQ_M-O_28-01-11" xfId="6437"/>
    <cellStyle name="Normal 7 5" xfId="410"/>
    <cellStyle name="Normal 7 5 2" xfId="3329"/>
    <cellStyle name="Normal 7 5 3" xfId="11961"/>
    <cellStyle name="Normal 7 5 4" xfId="15215"/>
    <cellStyle name="Normal 7 5 5" xfId="18467"/>
    <cellStyle name="Normal 7 5 6" xfId="21717"/>
    <cellStyle name="Normal 7 5 7" xfId="24870"/>
    <cellStyle name="Normal 7 5_16-09_PE_V2_ARQ_M-O_28-01-11" xfId="6438"/>
    <cellStyle name="Normal 7 6" xfId="411"/>
    <cellStyle name="Normal 7 6 2" xfId="3330"/>
    <cellStyle name="Normal 7 6 3" xfId="11962"/>
    <cellStyle name="Normal 7 6 4" xfId="15216"/>
    <cellStyle name="Normal 7 6 5" xfId="18468"/>
    <cellStyle name="Normal 7 6 6" xfId="21718"/>
    <cellStyle name="Normal 7 6 7" xfId="24871"/>
    <cellStyle name="Normal 7 6_16-09_PE_V2_ARQ_M-O_28-01-11" xfId="6439"/>
    <cellStyle name="Normal 7 7" xfId="412"/>
    <cellStyle name="Normal 7 7 2" xfId="3331"/>
    <cellStyle name="Normal 7 7 3" xfId="11963"/>
    <cellStyle name="Normal 7 7 4" xfId="15217"/>
    <cellStyle name="Normal 7 7 5" xfId="18469"/>
    <cellStyle name="Normal 7 7 6" xfId="21719"/>
    <cellStyle name="Normal 7 7 7" xfId="24872"/>
    <cellStyle name="Normal 7 7_16-09_PE_V2_ARQ_M-O_28-01-11" xfId="6440"/>
    <cellStyle name="Normal 7 8" xfId="413"/>
    <cellStyle name="Normal 7 8 2" xfId="3332"/>
    <cellStyle name="Normal 7 8 3" xfId="11964"/>
    <cellStyle name="Normal 7 8 4" xfId="15218"/>
    <cellStyle name="Normal 7 8 5" xfId="18470"/>
    <cellStyle name="Normal 7 8 6" xfId="21720"/>
    <cellStyle name="Normal 7 8 7" xfId="24873"/>
    <cellStyle name="Normal 7 9" xfId="414"/>
    <cellStyle name="Normal 7 9 2" xfId="3333"/>
    <cellStyle name="Normal 7 9 3" xfId="11965"/>
    <cellStyle name="Normal 7 9 4" xfId="15219"/>
    <cellStyle name="Normal 7 9 5" xfId="18471"/>
    <cellStyle name="Normal 7 9 6" xfId="21721"/>
    <cellStyle name="Normal 7 9 7" xfId="24874"/>
    <cellStyle name="Normal 7_16-09_PE_V2_ARQ_M-O_28-01-11" xfId="6441"/>
    <cellStyle name="Normal 8" xfId="415"/>
    <cellStyle name="Normal 8 10" xfId="416"/>
    <cellStyle name="Normal 8 10 2" xfId="3335"/>
    <cellStyle name="Normal 8 10 3" xfId="11967"/>
    <cellStyle name="Normal 8 10 4" xfId="15222"/>
    <cellStyle name="Normal 8 10 5" xfId="18474"/>
    <cellStyle name="Normal 8 10 6" xfId="21724"/>
    <cellStyle name="Normal 8 10 7" xfId="24876"/>
    <cellStyle name="Normal 8 11" xfId="417"/>
    <cellStyle name="Normal 8 11 2" xfId="3336"/>
    <cellStyle name="Normal 8 11 3" xfId="11968"/>
    <cellStyle name="Normal 8 11 4" xfId="15223"/>
    <cellStyle name="Normal 8 11 5" xfId="18475"/>
    <cellStyle name="Normal 8 11 6" xfId="21725"/>
    <cellStyle name="Normal 8 11 7" xfId="24877"/>
    <cellStyle name="Normal 8 12" xfId="418"/>
    <cellStyle name="Normal 8 12 2" xfId="3337"/>
    <cellStyle name="Normal 8 12 3" xfId="11969"/>
    <cellStyle name="Normal 8 12 4" xfId="15224"/>
    <cellStyle name="Normal 8 12 5" xfId="18476"/>
    <cellStyle name="Normal 8 12 6" xfId="21726"/>
    <cellStyle name="Normal 8 12 7" xfId="24878"/>
    <cellStyle name="Normal 8 13" xfId="419"/>
    <cellStyle name="Normal 8 13 2" xfId="3338"/>
    <cellStyle name="Normal 8 13 3" xfId="11970"/>
    <cellStyle name="Normal 8 13 4" xfId="15225"/>
    <cellStyle name="Normal 8 13 5" xfId="18477"/>
    <cellStyle name="Normal 8 13 6" xfId="21727"/>
    <cellStyle name="Normal 8 13 7" xfId="24879"/>
    <cellStyle name="Normal 8 14" xfId="420"/>
    <cellStyle name="Normal 8 14 2" xfId="3339"/>
    <cellStyle name="Normal 8 14 3" xfId="11971"/>
    <cellStyle name="Normal 8 14 4" xfId="15226"/>
    <cellStyle name="Normal 8 14 5" xfId="18478"/>
    <cellStyle name="Normal 8 14 6" xfId="21728"/>
    <cellStyle name="Normal 8 14 7" xfId="24880"/>
    <cellStyle name="Normal 8 15" xfId="421"/>
    <cellStyle name="Normal 8 15 2" xfId="3340"/>
    <cellStyle name="Normal 8 15 3" xfId="11972"/>
    <cellStyle name="Normal 8 15 4" xfId="15227"/>
    <cellStyle name="Normal 8 15 5" xfId="18479"/>
    <cellStyle name="Normal 8 15 6" xfId="21729"/>
    <cellStyle name="Normal 8 15 7" xfId="24881"/>
    <cellStyle name="Normal 8 16" xfId="422"/>
    <cellStyle name="Normal 8 16 2" xfId="3341"/>
    <cellStyle name="Normal 8 16 3" xfId="11973"/>
    <cellStyle name="Normal 8 16 4" xfId="15228"/>
    <cellStyle name="Normal 8 16 5" xfId="18480"/>
    <cellStyle name="Normal 8 16 6" xfId="21730"/>
    <cellStyle name="Normal 8 16 7" xfId="24882"/>
    <cellStyle name="Normal 8 17" xfId="423"/>
    <cellStyle name="Normal 8 17 2" xfId="3342"/>
    <cellStyle name="Normal 8 17 3" xfId="11974"/>
    <cellStyle name="Normal 8 17 4" xfId="15229"/>
    <cellStyle name="Normal 8 17 5" xfId="18481"/>
    <cellStyle name="Normal 8 17 6" xfId="21731"/>
    <cellStyle name="Normal 8 17 7" xfId="24883"/>
    <cellStyle name="Normal 8 18" xfId="424"/>
    <cellStyle name="Normal 8 18 2" xfId="3343"/>
    <cellStyle name="Normal 8 18 3" xfId="11975"/>
    <cellStyle name="Normal 8 18 4" xfId="15230"/>
    <cellStyle name="Normal 8 18 5" xfId="18482"/>
    <cellStyle name="Normal 8 18 6" xfId="21732"/>
    <cellStyle name="Normal 8 18 7" xfId="24884"/>
    <cellStyle name="Normal 8 19" xfId="425"/>
    <cellStyle name="Normal 8 19 2" xfId="3344"/>
    <cellStyle name="Normal 8 19 3" xfId="11976"/>
    <cellStyle name="Normal 8 19 4" xfId="15231"/>
    <cellStyle name="Normal 8 19 5" xfId="18483"/>
    <cellStyle name="Normal 8 19 6" xfId="21733"/>
    <cellStyle name="Normal 8 19 7" xfId="24885"/>
    <cellStyle name="Normal 8 2" xfId="426"/>
    <cellStyle name="Normal 8 2 2" xfId="3345"/>
    <cellStyle name="Normal 8 2 3" xfId="11977"/>
    <cellStyle name="Normal 8 2 4" xfId="15232"/>
    <cellStyle name="Normal 8 2 5" xfId="18484"/>
    <cellStyle name="Normal 8 2 6" xfId="21734"/>
    <cellStyle name="Normal 8 2 7" xfId="24886"/>
    <cellStyle name="Normal 8 20" xfId="427"/>
    <cellStyle name="Normal 8 20 2" xfId="3346"/>
    <cellStyle name="Normal 8 20 3" xfId="11978"/>
    <cellStyle name="Normal 8 20 4" xfId="15233"/>
    <cellStyle name="Normal 8 20 5" xfId="18485"/>
    <cellStyle name="Normal 8 20 6" xfId="21735"/>
    <cellStyle name="Normal 8 20 7" xfId="24887"/>
    <cellStyle name="Normal 8 21" xfId="428"/>
    <cellStyle name="Normal 8 21 2" xfId="3347"/>
    <cellStyle name="Normal 8 21 3" xfId="11979"/>
    <cellStyle name="Normal 8 21 4" xfId="15234"/>
    <cellStyle name="Normal 8 21 5" xfId="18486"/>
    <cellStyle name="Normal 8 21 6" xfId="21736"/>
    <cellStyle name="Normal 8 21 7" xfId="24888"/>
    <cellStyle name="Normal 8 22" xfId="429"/>
    <cellStyle name="Normal 8 22 2" xfId="3348"/>
    <cellStyle name="Normal 8 22 3" xfId="11980"/>
    <cellStyle name="Normal 8 22 4" xfId="15235"/>
    <cellStyle name="Normal 8 22 5" xfId="18487"/>
    <cellStyle name="Normal 8 22 6" xfId="21737"/>
    <cellStyle name="Normal 8 22 7" xfId="24889"/>
    <cellStyle name="Normal 8 23" xfId="430"/>
    <cellStyle name="Normal 8 23 2" xfId="3349"/>
    <cellStyle name="Normal 8 23 3" xfId="11981"/>
    <cellStyle name="Normal 8 23 4" xfId="15236"/>
    <cellStyle name="Normal 8 23 5" xfId="18488"/>
    <cellStyle name="Normal 8 23 6" xfId="21738"/>
    <cellStyle name="Normal 8 23 7" xfId="24890"/>
    <cellStyle name="Normal 8 24" xfId="431"/>
    <cellStyle name="Normal 8 24 2" xfId="3350"/>
    <cellStyle name="Normal 8 24 3" xfId="11982"/>
    <cellStyle name="Normal 8 24 4" xfId="15237"/>
    <cellStyle name="Normal 8 24 5" xfId="18489"/>
    <cellStyle name="Normal 8 24 6" xfId="21739"/>
    <cellStyle name="Normal 8 24 7" xfId="24891"/>
    <cellStyle name="Normal 8 25" xfId="432"/>
    <cellStyle name="Normal 8 25 2" xfId="3351"/>
    <cellStyle name="Normal 8 25 3" xfId="11983"/>
    <cellStyle name="Normal 8 25 4" xfId="15238"/>
    <cellStyle name="Normal 8 25 5" xfId="18490"/>
    <cellStyle name="Normal 8 25 6" xfId="21740"/>
    <cellStyle name="Normal 8 25 7" xfId="24892"/>
    <cellStyle name="Normal 8 26" xfId="433"/>
    <cellStyle name="Normal 8 26 2" xfId="3352"/>
    <cellStyle name="Normal 8 26 3" xfId="11984"/>
    <cellStyle name="Normal 8 26 4" xfId="15239"/>
    <cellStyle name="Normal 8 26 5" xfId="18491"/>
    <cellStyle name="Normal 8 26 6" xfId="21741"/>
    <cellStyle name="Normal 8 26 7" xfId="24893"/>
    <cellStyle name="Normal 8 27" xfId="434"/>
    <cellStyle name="Normal 8 27 2" xfId="3353"/>
    <cellStyle name="Normal 8 27 3" xfId="11985"/>
    <cellStyle name="Normal 8 27 4" xfId="15240"/>
    <cellStyle name="Normal 8 27 5" xfId="18492"/>
    <cellStyle name="Normal 8 27 6" xfId="21742"/>
    <cellStyle name="Normal 8 27 7" xfId="24894"/>
    <cellStyle name="Normal 8 28" xfId="435"/>
    <cellStyle name="Normal 8 28 2" xfId="3354"/>
    <cellStyle name="Normal 8 28 3" xfId="11986"/>
    <cellStyle name="Normal 8 28 4" xfId="15241"/>
    <cellStyle name="Normal 8 28 5" xfId="18493"/>
    <cellStyle name="Normal 8 28 6" xfId="21743"/>
    <cellStyle name="Normal 8 28 7" xfId="24895"/>
    <cellStyle name="Normal 8 29" xfId="436"/>
    <cellStyle name="Normal 8 29 2" xfId="3355"/>
    <cellStyle name="Normal 8 29 3" xfId="11987"/>
    <cellStyle name="Normal 8 29 4" xfId="15242"/>
    <cellStyle name="Normal 8 29 5" xfId="18494"/>
    <cellStyle name="Normal 8 29 6" xfId="21744"/>
    <cellStyle name="Normal 8 29 7" xfId="24896"/>
    <cellStyle name="Normal 8 3" xfId="437"/>
    <cellStyle name="Normal 8 3 2" xfId="3356"/>
    <cellStyle name="Normal 8 3 3" xfId="11988"/>
    <cellStyle name="Normal 8 3 4" xfId="15243"/>
    <cellStyle name="Normal 8 3 5" xfId="18495"/>
    <cellStyle name="Normal 8 3 6" xfId="21745"/>
    <cellStyle name="Normal 8 3 7" xfId="24897"/>
    <cellStyle name="Normal 8 30" xfId="438"/>
    <cellStyle name="Normal 8 30 2" xfId="3357"/>
    <cellStyle name="Normal 8 30 3" xfId="11989"/>
    <cellStyle name="Normal 8 30 4" xfId="15244"/>
    <cellStyle name="Normal 8 30 5" xfId="18496"/>
    <cellStyle name="Normal 8 30 6" xfId="21746"/>
    <cellStyle name="Normal 8 30 7" xfId="24898"/>
    <cellStyle name="Normal 8 31" xfId="439"/>
    <cellStyle name="Normal 8 31 2" xfId="3358"/>
    <cellStyle name="Normal 8 31 3" xfId="11990"/>
    <cellStyle name="Normal 8 31 4" xfId="15245"/>
    <cellStyle name="Normal 8 31 5" xfId="18497"/>
    <cellStyle name="Normal 8 31 6" xfId="21747"/>
    <cellStyle name="Normal 8 31 7" xfId="24899"/>
    <cellStyle name="Normal 8 32" xfId="440"/>
    <cellStyle name="Normal 8 32 2" xfId="3359"/>
    <cellStyle name="Normal 8 32 3" xfId="11991"/>
    <cellStyle name="Normal 8 32 4" xfId="15246"/>
    <cellStyle name="Normal 8 32 5" xfId="18498"/>
    <cellStyle name="Normal 8 32 6" xfId="21748"/>
    <cellStyle name="Normal 8 32 7" xfId="24900"/>
    <cellStyle name="Normal 8 33" xfId="3334"/>
    <cellStyle name="Normal 8 34" xfId="11966"/>
    <cellStyle name="Normal 8 35" xfId="15221"/>
    <cellStyle name="Normal 8 36" xfId="18473"/>
    <cellStyle name="Normal 8 37" xfId="21723"/>
    <cellStyle name="Normal 8 38" xfId="24875"/>
    <cellStyle name="Normal 8 4" xfId="441"/>
    <cellStyle name="Normal 8 4 2" xfId="3360"/>
    <cellStyle name="Normal 8 4 3" xfId="11992"/>
    <cellStyle name="Normal 8 4 4" xfId="15247"/>
    <cellStyle name="Normal 8 4 5" xfId="18499"/>
    <cellStyle name="Normal 8 4 6" xfId="21749"/>
    <cellStyle name="Normal 8 4 7" xfId="24901"/>
    <cellStyle name="Normal 8 5" xfId="442"/>
    <cellStyle name="Normal 8 5 2" xfId="3361"/>
    <cellStyle name="Normal 8 5 3" xfId="11993"/>
    <cellStyle name="Normal 8 5 4" xfId="15248"/>
    <cellStyle name="Normal 8 5 5" xfId="18500"/>
    <cellStyle name="Normal 8 5 6" xfId="21750"/>
    <cellStyle name="Normal 8 5 7" xfId="24902"/>
    <cellStyle name="Normal 8 6" xfId="443"/>
    <cellStyle name="Normal 8 6 2" xfId="3362"/>
    <cellStyle name="Normal 8 6 3" xfId="11994"/>
    <cellStyle name="Normal 8 6 4" xfId="15249"/>
    <cellStyle name="Normal 8 6 5" xfId="18501"/>
    <cellStyle name="Normal 8 6 6" xfId="21751"/>
    <cellStyle name="Normal 8 6 7" xfId="24903"/>
    <cellStyle name="Normal 8 7" xfId="444"/>
    <cellStyle name="Normal 8 7 2" xfId="3363"/>
    <cellStyle name="Normal 8 7 3" xfId="11995"/>
    <cellStyle name="Normal 8 7 4" xfId="15250"/>
    <cellStyle name="Normal 8 7 5" xfId="18502"/>
    <cellStyle name="Normal 8 7 6" xfId="21752"/>
    <cellStyle name="Normal 8 7 7" xfId="24904"/>
    <cellStyle name="Normal 8 8" xfId="445"/>
    <cellStyle name="Normal 8 8 2" xfId="3364"/>
    <cellStyle name="Normal 8 8 3" xfId="11996"/>
    <cellStyle name="Normal 8 8 4" xfId="15251"/>
    <cellStyle name="Normal 8 8 5" xfId="18503"/>
    <cellStyle name="Normal 8 8 6" xfId="21753"/>
    <cellStyle name="Normal 8 8 7" xfId="24905"/>
    <cellStyle name="Normal 8 9" xfId="446"/>
    <cellStyle name="Normal 8 9 2" xfId="3365"/>
    <cellStyle name="Normal 8 9 3" xfId="11997"/>
    <cellStyle name="Normal 8 9 4" xfId="15252"/>
    <cellStyle name="Normal 8 9 5" xfId="18504"/>
    <cellStyle name="Normal 8 9 6" xfId="21754"/>
    <cellStyle name="Normal 8 9 7" xfId="24906"/>
    <cellStyle name="Normal 8_ARTICULADO" xfId="6226"/>
    <cellStyle name="Normal 9" xfId="447"/>
    <cellStyle name="Normal 9 2" xfId="3366"/>
    <cellStyle name="Normal 9 3" xfId="11998"/>
    <cellStyle name="Normal 9 4" xfId="15253"/>
    <cellStyle name="Normal 9 5" xfId="18505"/>
    <cellStyle name="Normal 9 6" xfId="21755"/>
    <cellStyle name="Normal 9 7" xfId="24907"/>
    <cellStyle name="Normal_012.089.MED.00.MED.0.00" xfId="2"/>
    <cellStyle name="Normal_012.089.MED.00.MED.0.00 2" xfId="25866"/>
    <cellStyle name="Normal_014.152.EIM.01.ORÇ.0.00" xfId="25870"/>
    <cellStyle name="Normal_MED_ORC" xfId="25868"/>
    <cellStyle name="Normal_MED-ORÇ ARQ" xfId="25863"/>
    <cellStyle name="Normal_MED-ORÇ ARQ 2" xfId="25864"/>
    <cellStyle name="Normal_MED-ORÇ ARQ 2 2" xfId="25865"/>
    <cellStyle name="Normal_MED-ORÇ Bloco A" xfId="3"/>
    <cellStyle name="Normal_M-O tipo" xfId="4"/>
    <cellStyle name="Normal_Orçamentos" xfId="25872"/>
    <cellStyle name="Normal_ORC-MED_Biblioteca" xfId="25869"/>
    <cellStyle name="Nota 2" xfId="6227"/>
    <cellStyle name="Nota 3" xfId="12001"/>
    <cellStyle name="Nota 4" xfId="15258"/>
    <cellStyle name="Nota 5" xfId="18510"/>
    <cellStyle name="Nota 6" xfId="21760"/>
    <cellStyle name="Nota 7" xfId="24908"/>
    <cellStyle name="Note" xfId="2974"/>
    <cellStyle name="Note 2" xfId="5817"/>
    <cellStyle name="Note 3" xfId="12002"/>
    <cellStyle name="Note 4" xfId="15259"/>
    <cellStyle name="Note 5" xfId="18511"/>
    <cellStyle name="Note 6" xfId="21761"/>
    <cellStyle name="Note 7" xfId="24909"/>
    <cellStyle name="Output" xfId="2975"/>
    <cellStyle name="quantidade" xfId="2976"/>
    <cellStyle name="Saída 2" xfId="6228"/>
    <cellStyle name="Saída 3" xfId="12005"/>
    <cellStyle name="Saída 4" xfId="15262"/>
    <cellStyle name="Saída 5" xfId="18514"/>
    <cellStyle name="Saída 6" xfId="21764"/>
    <cellStyle name="Saída 7" xfId="24910"/>
    <cellStyle name="texto" xfId="2977"/>
    <cellStyle name="Texto de Aviso 2" xfId="6229"/>
    <cellStyle name="Texto de Aviso 3" xfId="12007"/>
    <cellStyle name="Texto de Aviso 4" xfId="15264"/>
    <cellStyle name="Texto de Aviso 5" xfId="18516"/>
    <cellStyle name="Texto de Aviso 6" xfId="21766"/>
    <cellStyle name="Texto de Aviso 7" xfId="24911"/>
    <cellStyle name="Texto Explicativo 2" xfId="6230"/>
    <cellStyle name="Texto Explicativo 3" xfId="12008"/>
    <cellStyle name="Texto Explicativo 4" xfId="15265"/>
    <cellStyle name="Texto Explicativo 5" xfId="18517"/>
    <cellStyle name="Texto Explicativo 6" xfId="21767"/>
    <cellStyle name="Texto Explicativo 7" xfId="24912"/>
    <cellStyle name="Title" xfId="2978"/>
    <cellStyle name="Título 1" xfId="448"/>
    <cellStyle name="Título 1 2" xfId="2979"/>
    <cellStyle name="Título 1_ARTICULADO" xfId="6232"/>
    <cellStyle name="Título 10" xfId="21769"/>
    <cellStyle name="Título 11" xfId="24914"/>
    <cellStyle name="Título 2" xfId="449"/>
    <cellStyle name="Título 2 2" xfId="2980"/>
    <cellStyle name="Título 2_ARTICULADO" xfId="6233"/>
    <cellStyle name="Título 3" xfId="450"/>
    <cellStyle name="Título 3 2" xfId="2981"/>
    <cellStyle name="Título 3_ARTICULADO" xfId="6234"/>
    <cellStyle name="Título 4" xfId="451"/>
    <cellStyle name="Título 4 2" xfId="2982"/>
    <cellStyle name="Título 5" xfId="6231"/>
    <cellStyle name="Título 6" xfId="6444"/>
    <cellStyle name="Título 7" xfId="12010"/>
    <cellStyle name="Título 8" xfId="15267"/>
    <cellStyle name="Título 9" xfId="18519"/>
    <cellStyle name="unidade" xfId="2983"/>
    <cellStyle name="Verificar Célula 2" xfId="6235"/>
    <cellStyle name="Verificar Célula 3" xfId="12023"/>
    <cellStyle name="Verificar Célula 4" xfId="15280"/>
    <cellStyle name="Verificar Célula 5" xfId="18532"/>
    <cellStyle name="Verificar Célula 6" xfId="21782"/>
    <cellStyle name="Verificar Célula 7" xfId="24922"/>
    <cellStyle name="Vírgula 2" xfId="6445"/>
    <cellStyle name="Vírgula 2 2" xfId="24986"/>
    <cellStyle name="Vírgula 2 3" xfId="24989"/>
    <cellStyle name="Vírgula 2 4" xfId="25006"/>
    <cellStyle name="Vírgula 3" xfId="6446"/>
    <cellStyle name="Vírgula 4" xfId="6447"/>
    <cellStyle name="Vírgula 4 10" xfId="7016"/>
    <cellStyle name="Vírgula 4 11" xfId="7017"/>
    <cellStyle name="Vírgula 4 12" xfId="7018"/>
    <cellStyle name="Vírgula 4 13" xfId="7019"/>
    <cellStyle name="Vírgula 4 14" xfId="7204"/>
    <cellStyle name="Vírgula 4 15" xfId="7205"/>
    <cellStyle name="Vírgula 4 16" xfId="7206"/>
    <cellStyle name="Vírgula 4 17" xfId="7207"/>
    <cellStyle name="Vírgula 4 18" xfId="7792"/>
    <cellStyle name="Vírgula 4 19" xfId="7810"/>
    <cellStyle name="Vírgula 4 2" xfId="7008"/>
    <cellStyle name="Vírgula 4 20" xfId="7907"/>
    <cellStyle name="Vírgula 4 21" xfId="7915"/>
    <cellStyle name="Vírgula 4 22" xfId="7920"/>
    <cellStyle name="Vírgula 4 23" xfId="8077"/>
    <cellStyle name="Vírgula 4 24" xfId="8086"/>
    <cellStyle name="Vírgula 4 25" xfId="8094"/>
    <cellStyle name="Vírgula 4 26" xfId="8099"/>
    <cellStyle name="Vírgula 4 27" xfId="8101"/>
    <cellStyle name="Vírgula 4 28" xfId="25861"/>
    <cellStyle name="Vírgula 4 3" xfId="7009"/>
    <cellStyle name="Vírgula 4 4" xfId="7010"/>
    <cellStyle name="Vírgula 4 5" xfId="7011"/>
    <cellStyle name="Vírgula 4 6" xfId="7012"/>
    <cellStyle name="Vírgula 4 7" xfId="7013"/>
    <cellStyle name="Vírgula 4 8" xfId="7014"/>
    <cellStyle name="Vírgula 4 9" xfId="7015"/>
    <cellStyle name="Währung" xfId="452"/>
    <cellStyle name="Währung 10" xfId="453"/>
    <cellStyle name="Währung 10 2" xfId="3367"/>
    <cellStyle name="Währung 10 3" xfId="12025"/>
    <cellStyle name="Währung 10 4" xfId="15282"/>
    <cellStyle name="Währung 10 5" xfId="18534"/>
    <cellStyle name="Währung 10 6" xfId="21783"/>
    <cellStyle name="Währung 10 7" xfId="24924"/>
    <cellStyle name="Währung 11" xfId="454"/>
    <cellStyle name="Währung 11 2" xfId="3368"/>
    <cellStyle name="Währung 11 3" xfId="12026"/>
    <cellStyle name="Währung 11 4" xfId="15283"/>
    <cellStyle name="Währung 11 5" xfId="18535"/>
    <cellStyle name="Währung 11 6" xfId="21784"/>
    <cellStyle name="Währung 11 7" xfId="24925"/>
    <cellStyle name="Währung 12" xfId="455"/>
    <cellStyle name="Währung 12 2" xfId="3369"/>
    <cellStyle name="Währung 12 3" xfId="12027"/>
    <cellStyle name="Währung 12 4" xfId="15284"/>
    <cellStyle name="Währung 12 5" xfId="18536"/>
    <cellStyle name="Währung 12 6" xfId="21785"/>
    <cellStyle name="Währung 12 7" xfId="24926"/>
    <cellStyle name="Währung 13" xfId="456"/>
    <cellStyle name="Währung 13 2" xfId="3370"/>
    <cellStyle name="Währung 13 3" xfId="12028"/>
    <cellStyle name="Währung 13 4" xfId="15285"/>
    <cellStyle name="Währung 13 5" xfId="18537"/>
    <cellStyle name="Währung 13 6" xfId="21786"/>
    <cellStyle name="Währung 13 7" xfId="24927"/>
    <cellStyle name="Währung 14" xfId="457"/>
    <cellStyle name="Währung 14 2" xfId="3371"/>
    <cellStyle name="Währung 14 3" xfId="12029"/>
    <cellStyle name="Währung 14 4" xfId="15286"/>
    <cellStyle name="Währung 14 5" xfId="18538"/>
    <cellStyle name="Währung 14 6" xfId="21787"/>
    <cellStyle name="Währung 14 7" xfId="24928"/>
    <cellStyle name="Währung 15" xfId="458"/>
    <cellStyle name="Währung 15 2" xfId="3372"/>
    <cellStyle name="Währung 15 3" xfId="12030"/>
    <cellStyle name="Währung 15 4" xfId="15287"/>
    <cellStyle name="Währung 15 5" xfId="18539"/>
    <cellStyle name="Währung 15 6" xfId="21788"/>
    <cellStyle name="Währung 15 7" xfId="24929"/>
    <cellStyle name="Währung 16" xfId="459"/>
    <cellStyle name="Währung 16 2" xfId="3373"/>
    <cellStyle name="Währung 16 3" xfId="12031"/>
    <cellStyle name="Währung 16 4" xfId="15288"/>
    <cellStyle name="Währung 16 5" xfId="18540"/>
    <cellStyle name="Währung 16 6" xfId="21789"/>
    <cellStyle name="Währung 16 7" xfId="24930"/>
    <cellStyle name="Währung 17" xfId="460"/>
    <cellStyle name="Währung 17 2" xfId="3374"/>
    <cellStyle name="Währung 17 3" xfId="12032"/>
    <cellStyle name="Währung 17 4" xfId="15289"/>
    <cellStyle name="Währung 17 5" xfId="18541"/>
    <cellStyle name="Währung 17 6" xfId="21790"/>
    <cellStyle name="Währung 17 7" xfId="24931"/>
    <cellStyle name="Währung 18" xfId="461"/>
    <cellStyle name="Währung 18 2" xfId="3375"/>
    <cellStyle name="Währung 18 3" xfId="12033"/>
    <cellStyle name="Währung 18 4" xfId="15290"/>
    <cellStyle name="Währung 18 5" xfId="18542"/>
    <cellStyle name="Währung 18 6" xfId="21791"/>
    <cellStyle name="Währung 18 7" xfId="24932"/>
    <cellStyle name="Währung 19" xfId="462"/>
    <cellStyle name="Währung 19 2" xfId="3376"/>
    <cellStyle name="Währung 19 3" xfId="12034"/>
    <cellStyle name="Währung 19 4" xfId="15291"/>
    <cellStyle name="Währung 19 5" xfId="18543"/>
    <cellStyle name="Währung 19 6" xfId="21792"/>
    <cellStyle name="Währung 19 7" xfId="24933"/>
    <cellStyle name="Währung 2" xfId="463"/>
    <cellStyle name="Währung 2 2" xfId="3377"/>
    <cellStyle name="Währung 2 3" xfId="12035"/>
    <cellStyle name="Währung 2 4" xfId="15292"/>
    <cellStyle name="Währung 2 5" xfId="18544"/>
    <cellStyle name="Währung 2 6" xfId="21793"/>
    <cellStyle name="Währung 2 7" xfId="24934"/>
    <cellStyle name="Währung 20" xfId="464"/>
    <cellStyle name="Währung 20 2" xfId="3378"/>
    <cellStyle name="Währung 20 3" xfId="12036"/>
    <cellStyle name="Währung 20 4" xfId="15293"/>
    <cellStyle name="Währung 20 5" xfId="18545"/>
    <cellStyle name="Währung 20 6" xfId="21794"/>
    <cellStyle name="Währung 20 7" xfId="24935"/>
    <cellStyle name="Währung 21" xfId="465"/>
    <cellStyle name="Währung 21 2" xfId="3379"/>
    <cellStyle name="Währung 21 3" xfId="12037"/>
    <cellStyle name="Währung 21 4" xfId="15294"/>
    <cellStyle name="Währung 21 5" xfId="18546"/>
    <cellStyle name="Währung 21 6" xfId="21795"/>
    <cellStyle name="Währung 21 7" xfId="24936"/>
    <cellStyle name="Währung 22" xfId="466"/>
    <cellStyle name="Währung 22 2" xfId="3380"/>
    <cellStyle name="Währung 22 3" xfId="12038"/>
    <cellStyle name="Währung 22 4" xfId="15295"/>
    <cellStyle name="Währung 22 5" xfId="18547"/>
    <cellStyle name="Währung 22 6" xfId="21796"/>
    <cellStyle name="Währung 22 7" xfId="24937"/>
    <cellStyle name="Währung 23" xfId="467"/>
    <cellStyle name="Währung 23 2" xfId="3381"/>
    <cellStyle name="Währung 23 3" xfId="12039"/>
    <cellStyle name="Währung 23 4" xfId="15296"/>
    <cellStyle name="Währung 23 5" xfId="18548"/>
    <cellStyle name="Währung 23 6" xfId="21797"/>
    <cellStyle name="Währung 23 7" xfId="24938"/>
    <cellStyle name="Währung 24" xfId="468"/>
    <cellStyle name="Währung 24 2" xfId="3382"/>
    <cellStyle name="Währung 24 3" xfId="12040"/>
    <cellStyle name="Währung 24 4" xfId="15297"/>
    <cellStyle name="Währung 24 5" xfId="18549"/>
    <cellStyle name="Währung 24 6" xfId="21798"/>
    <cellStyle name="Währung 24 7" xfId="24939"/>
    <cellStyle name="Währung 25" xfId="469"/>
    <cellStyle name="Währung 25 2" xfId="3383"/>
    <cellStyle name="Währung 25 3" xfId="12041"/>
    <cellStyle name="Währung 25 4" xfId="15298"/>
    <cellStyle name="Währung 25 5" xfId="18550"/>
    <cellStyle name="Währung 25 6" xfId="21799"/>
    <cellStyle name="Währung 25 7" xfId="24940"/>
    <cellStyle name="Währung 26" xfId="470"/>
    <cellStyle name="Währung 26 2" xfId="3384"/>
    <cellStyle name="Währung 26 3" xfId="12042"/>
    <cellStyle name="Währung 26 4" xfId="15299"/>
    <cellStyle name="Währung 26 5" xfId="18551"/>
    <cellStyle name="Währung 26 6" xfId="21800"/>
    <cellStyle name="Währung 26 7" xfId="24941"/>
    <cellStyle name="Währung 27" xfId="471"/>
    <cellStyle name="Währung 27 2" xfId="3385"/>
    <cellStyle name="Währung 27 3" xfId="12043"/>
    <cellStyle name="Währung 27 4" xfId="15300"/>
    <cellStyle name="Währung 27 5" xfId="18552"/>
    <cellStyle name="Währung 27 6" xfId="21801"/>
    <cellStyle name="Währung 27 7" xfId="24942"/>
    <cellStyle name="Währung 28" xfId="472"/>
    <cellStyle name="Währung 28 2" xfId="3386"/>
    <cellStyle name="Währung 28 3" xfId="12044"/>
    <cellStyle name="Währung 28 4" xfId="15301"/>
    <cellStyle name="Währung 28 5" xfId="18553"/>
    <cellStyle name="Währung 28 6" xfId="21802"/>
    <cellStyle name="Währung 28 7" xfId="24943"/>
    <cellStyle name="Währung 29" xfId="473"/>
    <cellStyle name="Währung 29 2" xfId="3387"/>
    <cellStyle name="Währung 29 3" xfId="12045"/>
    <cellStyle name="Währung 29 4" xfId="15302"/>
    <cellStyle name="Währung 29 5" xfId="18554"/>
    <cellStyle name="Währung 29 6" xfId="21803"/>
    <cellStyle name="Währung 29 7" xfId="24944"/>
    <cellStyle name="Währung 3" xfId="474"/>
    <cellStyle name="Währung 3 2" xfId="3388"/>
    <cellStyle name="Währung 3 3" xfId="12046"/>
    <cellStyle name="Währung 3 4" xfId="15303"/>
    <cellStyle name="Währung 3 5" xfId="18555"/>
    <cellStyle name="Währung 3 6" xfId="21804"/>
    <cellStyle name="Währung 3 7" xfId="24945"/>
    <cellStyle name="Währung 30" xfId="475"/>
    <cellStyle name="Währung 30 2" xfId="3389"/>
    <cellStyle name="Währung 30 3" xfId="12047"/>
    <cellStyle name="Währung 30 4" xfId="15304"/>
    <cellStyle name="Währung 30 5" xfId="18556"/>
    <cellStyle name="Währung 30 6" xfId="21805"/>
    <cellStyle name="Währung 30 7" xfId="24946"/>
    <cellStyle name="Währung 31" xfId="476"/>
    <cellStyle name="Währung 31 2" xfId="3390"/>
    <cellStyle name="Währung 31 3" xfId="12048"/>
    <cellStyle name="Währung 31 4" xfId="15305"/>
    <cellStyle name="Währung 31 5" xfId="18557"/>
    <cellStyle name="Währung 31 6" xfId="21806"/>
    <cellStyle name="Währung 31 7" xfId="24947"/>
    <cellStyle name="Währung 32" xfId="7793"/>
    <cellStyle name="Währung 33" xfId="7811"/>
    <cellStyle name="Währung 34" xfId="7783"/>
    <cellStyle name="Währung 35" xfId="7908"/>
    <cellStyle name="Währung 36" xfId="7916"/>
    <cellStyle name="Währung 37" xfId="7921"/>
    <cellStyle name="Währung 38" xfId="8078"/>
    <cellStyle name="Währung 39" xfId="8087"/>
    <cellStyle name="Währung 4" xfId="477"/>
    <cellStyle name="Währung 4 2" xfId="3391"/>
    <cellStyle name="Währung 4 3" xfId="12049"/>
    <cellStyle name="Währung 4 4" xfId="15306"/>
    <cellStyle name="Währung 4 5" xfId="18558"/>
    <cellStyle name="Währung 4 6" xfId="21807"/>
    <cellStyle name="Währung 4 7" xfId="24948"/>
    <cellStyle name="Währung 40" xfId="8095"/>
    <cellStyle name="Währung 41" xfId="8100"/>
    <cellStyle name="Währung 42" xfId="8102"/>
    <cellStyle name="Währung 43" xfId="8191"/>
    <cellStyle name="Währung 44" xfId="8372"/>
    <cellStyle name="Währung 45" xfId="8447"/>
    <cellStyle name="Währung 46" xfId="8521"/>
    <cellStyle name="Währung 47" xfId="8260"/>
    <cellStyle name="Währung 48" xfId="8475"/>
    <cellStyle name="Währung 49" xfId="8481"/>
    <cellStyle name="Währung 5" xfId="478"/>
    <cellStyle name="Währung 5 2" xfId="3392"/>
    <cellStyle name="Währung 5 3" xfId="12050"/>
    <cellStyle name="Währung 5 4" xfId="15307"/>
    <cellStyle name="Währung 5 5" xfId="18559"/>
    <cellStyle name="Währung 5 6" xfId="21808"/>
    <cellStyle name="Währung 5 7" xfId="24949"/>
    <cellStyle name="Währung 6" xfId="479"/>
    <cellStyle name="Währung 6 2" xfId="3393"/>
    <cellStyle name="Währung 6 3" xfId="12051"/>
    <cellStyle name="Währung 6 4" xfId="15308"/>
    <cellStyle name="Währung 6 5" xfId="18560"/>
    <cellStyle name="Währung 6 6" xfId="21809"/>
    <cellStyle name="Währung 6 7" xfId="24950"/>
    <cellStyle name="Währung 7" xfId="480"/>
    <cellStyle name="Währung 7 2" xfId="3394"/>
    <cellStyle name="Währung 7 3" xfId="12052"/>
    <cellStyle name="Währung 7 4" xfId="15309"/>
    <cellStyle name="Währung 7 5" xfId="18561"/>
    <cellStyle name="Währung 7 6" xfId="21810"/>
    <cellStyle name="Währung 7 7" xfId="24951"/>
    <cellStyle name="Währung 8" xfId="481"/>
    <cellStyle name="Währung 8 2" xfId="3395"/>
    <cellStyle name="Währung 8 3" xfId="12053"/>
    <cellStyle name="Währung 8 4" xfId="15310"/>
    <cellStyle name="Währung 8 5" xfId="18562"/>
    <cellStyle name="Währung 8 6" xfId="21811"/>
    <cellStyle name="Währung 8 7" xfId="24952"/>
    <cellStyle name="Währung 9" xfId="482"/>
    <cellStyle name="Währung 9 2" xfId="3396"/>
    <cellStyle name="Währung 9 3" xfId="12054"/>
    <cellStyle name="Währung 9 4" xfId="15311"/>
    <cellStyle name="Währung 9 5" xfId="18563"/>
    <cellStyle name="Währung 9 6" xfId="21812"/>
    <cellStyle name="Währung 9 7" xfId="24953"/>
    <cellStyle name="Warning Text" xfId="2984"/>
  </cellStyles>
  <dxfs count="373">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color rgb="FFFF0000"/>
      </font>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ill>
        <patternFill>
          <bgColor theme="9"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theme="0" tint="-0.24994659260841701"/>
        </patternFill>
      </fill>
      <border>
        <top style="thin">
          <color auto="1"/>
        </top>
        <vertical/>
        <horizontal/>
      </border>
    </dxf>
    <dxf>
      <font>
        <b/>
        <i val="0"/>
      </font>
      <fill>
        <patternFill>
          <bgColor theme="0" tint="-0.24994659260841701"/>
        </patternFill>
      </fill>
    </dxf>
    <dxf>
      <font>
        <b/>
        <i val="0"/>
      </font>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2657475</xdr:colOff>
      <xdr:row>0</xdr:row>
      <xdr:rowOff>104775</xdr:rowOff>
    </xdr:from>
    <xdr:to>
      <xdr:col>1</xdr:col>
      <xdr:colOff>2457450</xdr:colOff>
      <xdr:row>0</xdr:row>
      <xdr:rowOff>419100</xdr:rowOff>
    </xdr:to>
    <xdr:pic>
      <xdr:nvPicPr>
        <xdr:cNvPr id="2" name="Picture 5">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181350" y="104775"/>
          <a:ext cx="0" cy="314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2657475</xdr:colOff>
      <xdr:row>0</xdr:row>
      <xdr:rowOff>104775</xdr:rowOff>
    </xdr:from>
    <xdr:to>
      <xdr:col>1</xdr:col>
      <xdr:colOff>2457450</xdr:colOff>
      <xdr:row>0</xdr:row>
      <xdr:rowOff>419100</xdr:rowOff>
    </xdr:to>
    <xdr:pic>
      <xdr:nvPicPr>
        <xdr:cNvPr id="2" name="Picture 5">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24225" y="0"/>
          <a:ext cx="0"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showZeros="0" view="pageBreakPreview" zoomScaleNormal="100" zoomScaleSheetLayoutView="100" workbookViewId="0">
      <selection activeCell="A61" sqref="A61:J61"/>
    </sheetView>
  </sheetViews>
  <sheetFormatPr defaultColWidth="7.85546875" defaultRowHeight="12.75" x14ac:dyDescent="0.2"/>
  <cols>
    <col min="1" max="1" width="9.140625" style="3" customWidth="1"/>
    <col min="2" max="2" width="23.5703125" style="4" customWidth="1"/>
    <col min="3" max="3" width="4.42578125" style="1" customWidth="1"/>
    <col min="4" max="4" width="6.7109375" style="10" customWidth="1"/>
    <col min="5" max="5" width="9.7109375" style="11" customWidth="1"/>
    <col min="6" max="8" width="9.7109375" style="5" customWidth="1"/>
    <col min="9" max="9" width="10.7109375" style="6" customWidth="1"/>
    <col min="10" max="10" width="10.7109375" style="10" customWidth="1"/>
    <col min="11" max="16384" width="7.85546875" style="1"/>
  </cols>
  <sheetData>
    <row r="1" spans="1:10" ht="59.25" customHeight="1" x14ac:dyDescent="0.2">
      <c r="A1" s="311" t="s">
        <v>0</v>
      </c>
      <c r="B1" s="312"/>
      <c r="C1" s="312"/>
      <c r="D1" s="312"/>
      <c r="E1" s="312"/>
      <c r="F1" s="312"/>
      <c r="G1" s="312"/>
      <c r="H1" s="312"/>
      <c r="I1" s="312"/>
      <c r="J1" s="15"/>
    </row>
    <row r="2" spans="1:10" ht="18" x14ac:dyDescent="0.25">
      <c r="A2" s="313"/>
      <c r="B2" s="313"/>
      <c r="C2" s="314"/>
      <c r="D2" s="314"/>
      <c r="E2" s="314"/>
      <c r="F2" s="314"/>
      <c r="G2" s="314"/>
      <c r="H2" s="314"/>
      <c r="I2" s="314"/>
      <c r="J2" s="314"/>
    </row>
    <row r="3" spans="1:10" s="14" customFormat="1" x14ac:dyDescent="0.2">
      <c r="A3" s="16"/>
      <c r="B3" s="13"/>
      <c r="C3" s="17"/>
      <c r="D3" s="21"/>
      <c r="E3" s="23"/>
      <c r="F3" s="25"/>
      <c r="G3" s="25"/>
      <c r="H3" s="26"/>
      <c r="I3" s="19"/>
      <c r="J3" s="24"/>
    </row>
    <row r="4" spans="1:10" s="14" customFormat="1" x14ac:dyDescent="0.2">
      <c r="A4" s="16"/>
      <c r="B4" s="13"/>
      <c r="C4" s="17"/>
      <c r="D4" s="21"/>
      <c r="E4" s="23"/>
      <c r="F4" s="25"/>
      <c r="G4" s="25"/>
      <c r="H4" s="26"/>
      <c r="I4" s="19"/>
      <c r="J4" s="24"/>
    </row>
    <row r="5" spans="1:10" s="14" customFormat="1" x14ac:dyDescent="0.2">
      <c r="A5" s="16"/>
      <c r="B5" s="13"/>
      <c r="C5" s="17"/>
      <c r="D5" s="21"/>
      <c r="E5" s="23"/>
      <c r="F5" s="25"/>
      <c r="G5" s="25"/>
      <c r="H5" s="26"/>
      <c r="I5" s="19"/>
      <c r="J5" s="24"/>
    </row>
    <row r="6" spans="1:10" s="14" customFormat="1" x14ac:dyDescent="0.2">
      <c r="A6" s="16"/>
      <c r="B6" s="13"/>
      <c r="C6" s="20"/>
      <c r="D6" s="18"/>
      <c r="E6" s="19"/>
      <c r="F6" s="19"/>
      <c r="G6" s="19"/>
      <c r="H6" s="19"/>
      <c r="I6" s="19"/>
      <c r="J6" s="24"/>
    </row>
    <row r="7" spans="1:10" s="14" customFormat="1" x14ac:dyDescent="0.2">
      <c r="A7" s="16"/>
      <c r="B7" s="13"/>
      <c r="C7" s="20"/>
      <c r="D7" s="18"/>
      <c r="E7" s="19"/>
      <c r="F7" s="19"/>
      <c r="G7" s="19"/>
      <c r="H7" s="19"/>
      <c r="I7" s="19"/>
      <c r="J7" s="22"/>
    </row>
    <row r="8" spans="1:10" s="14" customFormat="1" x14ac:dyDescent="0.2">
      <c r="A8" s="16"/>
      <c r="B8" s="13"/>
      <c r="C8" s="17"/>
      <c r="D8" s="21"/>
      <c r="E8" s="23"/>
      <c r="F8" s="25"/>
      <c r="G8" s="25"/>
      <c r="H8" s="26"/>
      <c r="I8" s="19"/>
      <c r="J8" s="24"/>
    </row>
    <row r="9" spans="1:10" s="14" customFormat="1" x14ac:dyDescent="0.2">
      <c r="A9" s="16"/>
      <c r="B9" s="13"/>
      <c r="C9" s="17"/>
      <c r="D9" s="21"/>
      <c r="E9" s="23"/>
      <c r="F9" s="25"/>
      <c r="G9" s="25"/>
      <c r="H9" s="26"/>
      <c r="I9" s="19"/>
      <c r="J9" s="24"/>
    </row>
    <row r="10" spans="1:10" s="14" customFormat="1" x14ac:dyDescent="0.2">
      <c r="A10" s="16"/>
      <c r="B10" s="13"/>
      <c r="C10" s="17"/>
      <c r="D10" s="21"/>
      <c r="E10" s="23"/>
      <c r="F10" s="25"/>
      <c r="G10" s="25"/>
      <c r="H10" s="26"/>
      <c r="I10" s="19"/>
      <c r="J10" s="24"/>
    </row>
    <row r="11" spans="1:10" s="14" customFormat="1" x14ac:dyDescent="0.2">
      <c r="A11" s="16"/>
      <c r="B11" s="13"/>
      <c r="C11" s="17"/>
      <c r="D11" s="21"/>
      <c r="E11" s="23"/>
      <c r="F11" s="25"/>
      <c r="G11" s="25"/>
      <c r="H11" s="26"/>
      <c r="I11" s="19"/>
      <c r="J11" s="24"/>
    </row>
    <row r="12" spans="1:10" s="14" customFormat="1" x14ac:dyDescent="0.2">
      <c r="A12" s="16"/>
      <c r="B12" s="13"/>
      <c r="C12" s="17"/>
      <c r="D12" s="21"/>
      <c r="E12" s="23"/>
      <c r="F12" s="25"/>
      <c r="G12" s="25"/>
      <c r="H12" s="26"/>
      <c r="I12" s="19"/>
      <c r="J12" s="24"/>
    </row>
    <row r="13" spans="1:10" s="14" customFormat="1" x14ac:dyDescent="0.2">
      <c r="A13" s="16"/>
      <c r="B13" s="13"/>
      <c r="C13" s="17"/>
      <c r="D13" s="21"/>
      <c r="E13" s="23"/>
      <c r="F13" s="25"/>
      <c r="G13" s="25"/>
      <c r="H13" s="26"/>
      <c r="I13" s="19"/>
      <c r="J13" s="24"/>
    </row>
    <row r="14" spans="1:10" s="14" customFormat="1" x14ac:dyDescent="0.2">
      <c r="A14" s="16"/>
      <c r="B14" s="13"/>
      <c r="C14" s="17"/>
      <c r="D14" s="21"/>
      <c r="E14" s="23"/>
      <c r="F14" s="25"/>
      <c r="G14" s="25"/>
      <c r="H14" s="26"/>
      <c r="I14" s="19"/>
      <c r="J14" s="24"/>
    </row>
    <row r="15" spans="1:10" s="14" customFormat="1" x14ac:dyDescent="0.2">
      <c r="A15" s="16"/>
      <c r="B15" s="13"/>
      <c r="C15" s="17"/>
      <c r="D15" s="21"/>
      <c r="E15" s="23"/>
      <c r="F15" s="25"/>
      <c r="G15" s="25"/>
      <c r="H15" s="26"/>
      <c r="I15" s="19"/>
      <c r="J15" s="24"/>
    </row>
    <row r="16" spans="1:10" s="14" customFormat="1" x14ac:dyDescent="0.2">
      <c r="A16" s="16"/>
      <c r="B16" s="13"/>
      <c r="C16" s="17"/>
      <c r="D16" s="21"/>
      <c r="E16" s="23"/>
      <c r="F16" s="25"/>
      <c r="G16" s="25"/>
      <c r="H16" s="26"/>
      <c r="I16" s="19"/>
      <c r="J16" s="24"/>
    </row>
    <row r="17" spans="1:10" s="14" customFormat="1" x14ac:dyDescent="0.2">
      <c r="A17" s="16"/>
      <c r="B17" s="13"/>
      <c r="C17" s="17"/>
      <c r="D17" s="21"/>
      <c r="E17" s="23"/>
      <c r="F17" s="25"/>
      <c r="G17" s="25"/>
      <c r="H17" s="26"/>
      <c r="I17" s="19"/>
      <c r="J17" s="24"/>
    </row>
    <row r="18" spans="1:10" s="14" customFormat="1" x14ac:dyDescent="0.2">
      <c r="A18" s="16"/>
      <c r="B18" s="13"/>
      <c r="C18" s="17"/>
      <c r="D18" s="21"/>
      <c r="E18" s="23"/>
      <c r="F18" s="25"/>
      <c r="G18" s="25"/>
      <c r="H18" s="26"/>
      <c r="I18" s="19"/>
      <c r="J18" s="24"/>
    </row>
    <row r="19" spans="1:10" s="14" customFormat="1" x14ac:dyDescent="0.2">
      <c r="A19" s="16"/>
      <c r="B19" s="13"/>
      <c r="C19" s="17"/>
      <c r="D19" s="21"/>
      <c r="E19" s="23"/>
      <c r="F19" s="25"/>
      <c r="G19" s="25"/>
      <c r="H19" s="26"/>
      <c r="I19" s="19"/>
      <c r="J19" s="24"/>
    </row>
    <row r="20" spans="1:10" s="14" customFormat="1" x14ac:dyDescent="0.2">
      <c r="A20" s="16"/>
      <c r="B20" s="13"/>
      <c r="C20" s="17"/>
      <c r="D20" s="21"/>
      <c r="E20" s="23"/>
      <c r="F20" s="25"/>
      <c r="G20" s="25"/>
      <c r="H20" s="26"/>
      <c r="I20" s="19"/>
      <c r="J20" s="24"/>
    </row>
    <row r="21" spans="1:10" s="14" customFormat="1" x14ac:dyDescent="0.2">
      <c r="A21" s="16"/>
      <c r="B21" s="13"/>
      <c r="C21" s="17"/>
      <c r="D21" s="21"/>
      <c r="E21" s="23"/>
      <c r="F21" s="25"/>
      <c r="G21" s="25"/>
      <c r="H21" s="26"/>
      <c r="I21" s="19"/>
      <c r="J21" s="24"/>
    </row>
    <row r="22" spans="1:10" s="14" customFormat="1" x14ac:dyDescent="0.2">
      <c r="A22" s="16"/>
      <c r="B22" s="13"/>
      <c r="C22" s="17"/>
      <c r="D22" s="21"/>
      <c r="E22" s="23"/>
      <c r="F22" s="25"/>
      <c r="G22" s="25"/>
      <c r="H22" s="26"/>
      <c r="I22" s="19"/>
      <c r="J22" s="24"/>
    </row>
    <row r="23" spans="1:10" s="14" customFormat="1" x14ac:dyDescent="0.2">
      <c r="A23" s="16"/>
      <c r="B23" s="13"/>
      <c r="C23" s="17"/>
      <c r="D23" s="21"/>
      <c r="E23" s="23"/>
      <c r="F23" s="25"/>
      <c r="G23" s="25"/>
      <c r="H23" s="26"/>
      <c r="I23" s="19"/>
      <c r="J23" s="24"/>
    </row>
    <row r="24" spans="1:10" s="14" customFormat="1" x14ac:dyDescent="0.2">
      <c r="A24" s="16"/>
      <c r="B24" s="13"/>
      <c r="C24" s="17"/>
      <c r="D24" s="21"/>
      <c r="E24" s="23"/>
      <c r="F24" s="25"/>
      <c r="G24" s="25"/>
      <c r="H24" s="26"/>
      <c r="I24" s="19"/>
      <c r="J24" s="24"/>
    </row>
    <row r="25" spans="1:10" s="14" customFormat="1" x14ac:dyDescent="0.2">
      <c r="A25" s="16"/>
      <c r="B25" s="13"/>
      <c r="C25" s="17"/>
      <c r="D25" s="21"/>
      <c r="E25" s="23"/>
      <c r="F25" s="25"/>
      <c r="G25" s="25"/>
      <c r="H25" s="26"/>
      <c r="I25" s="19"/>
      <c r="J25" s="24"/>
    </row>
    <row r="26" spans="1:10" s="14" customFormat="1" x14ac:dyDescent="0.2">
      <c r="A26" s="16"/>
      <c r="B26" s="13"/>
      <c r="C26" s="17"/>
      <c r="D26" s="21"/>
      <c r="E26" s="23"/>
      <c r="F26" s="25"/>
      <c r="G26" s="25"/>
      <c r="H26" s="26"/>
      <c r="I26" s="19"/>
      <c r="J26" s="24"/>
    </row>
    <row r="27" spans="1:10" s="14" customFormat="1" x14ac:dyDescent="0.2">
      <c r="A27" s="16"/>
      <c r="B27" s="13"/>
      <c r="C27" s="17"/>
      <c r="D27" s="21"/>
      <c r="E27" s="23"/>
      <c r="F27" s="25"/>
      <c r="G27" s="25"/>
      <c r="H27" s="26"/>
      <c r="I27" s="19"/>
      <c r="J27" s="24"/>
    </row>
    <row r="28" spans="1:10" s="14" customFormat="1" x14ac:dyDescent="0.2">
      <c r="A28" s="16"/>
      <c r="B28" s="13"/>
      <c r="C28" s="17"/>
      <c r="D28" s="21"/>
      <c r="E28" s="23"/>
      <c r="F28" s="25"/>
      <c r="G28" s="25"/>
      <c r="H28" s="26"/>
      <c r="I28" s="19"/>
      <c r="J28" s="24"/>
    </row>
    <row r="29" spans="1:10" s="14" customFormat="1" x14ac:dyDescent="0.2">
      <c r="A29" s="16"/>
      <c r="B29" s="13"/>
      <c r="C29" s="17"/>
      <c r="D29" s="21"/>
      <c r="E29" s="23"/>
      <c r="F29" s="25"/>
      <c r="G29" s="25"/>
      <c r="H29" s="26"/>
      <c r="I29" s="19"/>
      <c r="J29" s="24"/>
    </row>
    <row r="30" spans="1:10" s="14" customFormat="1" x14ac:dyDescent="0.2">
      <c r="A30" s="16"/>
      <c r="B30" s="13"/>
      <c r="C30" s="17"/>
      <c r="D30" s="21"/>
      <c r="E30" s="23"/>
      <c r="F30" s="25"/>
      <c r="G30" s="25"/>
      <c r="H30" s="26"/>
      <c r="I30" s="19"/>
      <c r="J30" s="24"/>
    </row>
    <row r="31" spans="1:10" s="14" customFormat="1" x14ac:dyDescent="0.2">
      <c r="A31" s="16"/>
      <c r="B31" s="13"/>
      <c r="C31" s="17"/>
      <c r="D31" s="21"/>
      <c r="E31" s="23"/>
      <c r="F31" s="25"/>
      <c r="G31" s="25"/>
      <c r="H31" s="26"/>
      <c r="I31" s="19"/>
      <c r="J31" s="24"/>
    </row>
    <row r="32" spans="1:10" s="14" customFormat="1" x14ac:dyDescent="0.2">
      <c r="A32" s="16"/>
      <c r="B32" s="13"/>
      <c r="C32" s="17"/>
      <c r="D32" s="21"/>
      <c r="E32" s="23"/>
      <c r="F32" s="25"/>
      <c r="G32" s="25"/>
      <c r="H32" s="26"/>
      <c r="I32" s="19"/>
      <c r="J32" s="24"/>
    </row>
    <row r="33" spans="1:10" s="14" customFormat="1" x14ac:dyDescent="0.2">
      <c r="A33" s="16"/>
      <c r="B33" s="13"/>
      <c r="C33" s="17"/>
      <c r="D33" s="21"/>
      <c r="E33" s="23"/>
      <c r="F33" s="25"/>
      <c r="G33" s="25"/>
      <c r="H33" s="26"/>
      <c r="I33" s="19"/>
      <c r="J33" s="24"/>
    </row>
    <row r="34" spans="1:10" s="14" customFormat="1" x14ac:dyDescent="0.2">
      <c r="A34" s="16"/>
      <c r="B34" s="13"/>
      <c r="C34" s="17"/>
      <c r="D34" s="21"/>
      <c r="E34" s="23"/>
      <c r="F34" s="25"/>
      <c r="G34" s="25"/>
      <c r="H34" s="26"/>
      <c r="I34" s="19"/>
      <c r="J34" s="24"/>
    </row>
    <row r="35" spans="1:10" s="14" customFormat="1" x14ac:dyDescent="0.2">
      <c r="A35" s="16"/>
      <c r="B35" s="13"/>
      <c r="C35" s="17"/>
      <c r="D35" s="21"/>
      <c r="E35" s="23"/>
      <c r="F35" s="25"/>
      <c r="G35" s="25"/>
      <c r="H35" s="26"/>
      <c r="I35" s="19"/>
      <c r="J35" s="24"/>
    </row>
    <row r="36" spans="1:10" s="14" customFormat="1" x14ac:dyDescent="0.2">
      <c r="A36" s="16"/>
      <c r="B36" s="13"/>
      <c r="C36" s="17"/>
      <c r="D36" s="21"/>
      <c r="E36" s="23"/>
      <c r="F36" s="25"/>
      <c r="G36" s="25"/>
      <c r="H36" s="26"/>
      <c r="I36" s="19"/>
      <c r="J36" s="24"/>
    </row>
    <row r="37" spans="1:10" s="14" customFormat="1" x14ac:dyDescent="0.2">
      <c r="A37" s="16"/>
      <c r="B37" s="13"/>
      <c r="C37" s="17"/>
      <c r="D37" s="21"/>
      <c r="E37" s="23"/>
      <c r="F37" s="25"/>
      <c r="G37" s="25"/>
      <c r="H37" s="26"/>
      <c r="I37" s="19"/>
      <c r="J37" s="24"/>
    </row>
    <row r="38" spans="1:10" s="14" customFormat="1" x14ac:dyDescent="0.2">
      <c r="A38" s="16"/>
      <c r="B38" s="13"/>
      <c r="C38" s="17"/>
      <c r="D38" s="21"/>
      <c r="E38" s="23"/>
      <c r="F38" s="25"/>
      <c r="G38" s="25"/>
      <c r="H38" s="26"/>
      <c r="I38" s="19"/>
      <c r="J38" s="24"/>
    </row>
    <row r="39" spans="1:10" s="14" customFormat="1" x14ac:dyDescent="0.2">
      <c r="A39" s="16"/>
      <c r="B39" s="13"/>
      <c r="C39" s="17"/>
      <c r="D39" s="21"/>
      <c r="E39" s="23"/>
      <c r="F39" s="25"/>
      <c r="G39" s="25"/>
      <c r="H39" s="26"/>
      <c r="I39" s="19"/>
      <c r="J39" s="24"/>
    </row>
    <row r="40" spans="1:10" s="14" customFormat="1" x14ac:dyDescent="0.2">
      <c r="A40" s="16"/>
      <c r="B40" s="13"/>
      <c r="C40" s="17"/>
      <c r="D40" s="21"/>
      <c r="E40" s="23"/>
      <c r="F40" s="25"/>
      <c r="G40" s="25"/>
      <c r="H40" s="26"/>
      <c r="I40" s="19"/>
      <c r="J40" s="24"/>
    </row>
    <row r="41" spans="1:10" s="14" customFormat="1" x14ac:dyDescent="0.2">
      <c r="A41" s="16"/>
      <c r="B41" s="13"/>
      <c r="C41" s="17"/>
      <c r="D41" s="21"/>
      <c r="E41" s="23"/>
      <c r="F41" s="25"/>
      <c r="G41" s="25"/>
      <c r="H41" s="26"/>
      <c r="I41" s="19"/>
      <c r="J41" s="24"/>
    </row>
    <row r="42" spans="1:10" s="14" customFormat="1" x14ac:dyDescent="0.2">
      <c r="A42" s="16"/>
      <c r="B42" s="13"/>
      <c r="C42" s="17"/>
      <c r="D42" s="21"/>
      <c r="E42" s="23"/>
      <c r="F42" s="25"/>
      <c r="G42" s="25"/>
      <c r="H42" s="26"/>
      <c r="I42" s="19"/>
      <c r="J42" s="24"/>
    </row>
    <row r="43" spans="1:10" s="14" customFormat="1" x14ac:dyDescent="0.2">
      <c r="A43" s="16"/>
      <c r="B43" s="13"/>
      <c r="C43" s="17"/>
      <c r="D43" s="21"/>
      <c r="E43" s="23"/>
      <c r="F43" s="25"/>
      <c r="G43" s="25"/>
      <c r="H43" s="26"/>
      <c r="I43" s="19"/>
      <c r="J43" s="24"/>
    </row>
    <row r="44" spans="1:10" s="14" customFormat="1" x14ac:dyDescent="0.2">
      <c r="A44" s="16"/>
      <c r="B44" s="13"/>
      <c r="C44" s="17"/>
      <c r="D44" s="21"/>
      <c r="E44" s="23"/>
      <c r="F44" s="25"/>
      <c r="G44" s="25"/>
      <c r="H44" s="26"/>
      <c r="I44" s="19"/>
      <c r="J44" s="24"/>
    </row>
    <row r="45" spans="1:10" s="14" customFormat="1" x14ac:dyDescent="0.2">
      <c r="A45" s="16"/>
      <c r="B45" s="13"/>
      <c r="C45" s="17"/>
      <c r="D45" s="21"/>
      <c r="E45" s="23"/>
      <c r="F45" s="25"/>
      <c r="G45" s="25"/>
      <c r="H45" s="26"/>
      <c r="I45" s="19"/>
      <c r="J45" s="24"/>
    </row>
    <row r="46" spans="1:10" s="14" customFormat="1" x14ac:dyDescent="0.2">
      <c r="A46" s="16"/>
      <c r="B46" s="13"/>
      <c r="C46" s="17"/>
      <c r="D46" s="21"/>
      <c r="E46" s="23"/>
      <c r="F46" s="25"/>
      <c r="G46" s="25"/>
      <c r="H46" s="26"/>
      <c r="I46" s="19"/>
      <c r="J46" s="24"/>
    </row>
    <row r="47" spans="1:10" s="14" customFormat="1" x14ac:dyDescent="0.2">
      <c r="A47" s="16"/>
      <c r="B47" s="13"/>
      <c r="C47" s="23"/>
      <c r="D47" s="18"/>
      <c r="E47" s="19"/>
      <c r="F47" s="19"/>
      <c r="G47" s="19"/>
      <c r="H47" s="19"/>
      <c r="I47" s="19"/>
      <c r="J47" s="24"/>
    </row>
    <row r="48" spans="1:10" s="14" customFormat="1" x14ac:dyDescent="0.2">
      <c r="A48" s="16"/>
      <c r="B48" s="13"/>
      <c r="C48" s="23"/>
      <c r="D48" s="18"/>
      <c r="E48" s="19"/>
      <c r="F48" s="19"/>
      <c r="G48" s="19"/>
      <c r="H48" s="19"/>
      <c r="I48" s="19"/>
      <c r="J48" s="24"/>
    </row>
    <row r="49" spans="1:10" s="14" customFormat="1" x14ac:dyDescent="0.2">
      <c r="A49" s="16"/>
      <c r="B49" s="13"/>
      <c r="C49" s="20"/>
      <c r="D49" s="18"/>
      <c r="E49" s="19"/>
      <c r="F49" s="19"/>
      <c r="G49" s="19"/>
      <c r="H49" s="19"/>
      <c r="I49" s="19"/>
      <c r="J49" s="22"/>
    </row>
    <row r="50" spans="1:10" s="14" customFormat="1" x14ac:dyDescent="0.2">
      <c r="A50" s="16"/>
      <c r="B50" s="13"/>
      <c r="C50" s="17"/>
      <c r="D50" s="21"/>
      <c r="E50" s="23"/>
      <c r="F50" s="25"/>
      <c r="G50" s="25"/>
      <c r="H50" s="26"/>
      <c r="I50" s="19"/>
      <c r="J50" s="24"/>
    </row>
    <row r="51" spans="1:10" s="14" customFormat="1" ht="15" x14ac:dyDescent="0.25">
      <c r="A51" s="306" t="s">
        <v>28</v>
      </c>
      <c r="B51" s="306"/>
      <c r="C51" s="306"/>
      <c r="D51" s="306"/>
      <c r="E51" s="306"/>
      <c r="F51" s="306"/>
      <c r="G51" s="306"/>
      <c r="H51" s="307"/>
      <c r="I51" s="307"/>
      <c r="J51" s="307"/>
    </row>
    <row r="52" spans="1:10" s="14" customFormat="1" x14ac:dyDescent="0.2">
      <c r="A52" s="29"/>
      <c r="B52" s="29"/>
      <c r="C52" s="29"/>
      <c r="D52" s="29"/>
      <c r="E52" s="29"/>
      <c r="F52" s="29"/>
      <c r="G52" s="29"/>
      <c r="H52" s="30"/>
      <c r="I52" s="12"/>
      <c r="J52" s="31"/>
    </row>
    <row r="53" spans="1:10" s="14" customFormat="1" ht="15" x14ac:dyDescent="0.25">
      <c r="A53" s="306" t="s">
        <v>5</v>
      </c>
      <c r="B53" s="306"/>
      <c r="C53" s="306"/>
      <c r="D53" s="306"/>
      <c r="E53" s="306"/>
      <c r="F53" s="306"/>
      <c r="G53" s="306"/>
      <c r="H53" s="307"/>
      <c r="I53" s="307"/>
      <c r="J53" s="307"/>
    </row>
    <row r="54" spans="1:10" s="14" customFormat="1" ht="15" x14ac:dyDescent="0.25">
      <c r="A54" s="310"/>
      <c r="B54" s="310"/>
      <c r="C54" s="310"/>
      <c r="D54" s="310"/>
      <c r="E54" s="310"/>
      <c r="F54" s="310"/>
      <c r="G54" s="310"/>
      <c r="H54" s="307"/>
      <c r="I54" s="307"/>
      <c r="J54" s="307"/>
    </row>
    <row r="55" spans="1:10" s="14" customFormat="1" x14ac:dyDescent="0.2">
      <c r="A55" s="32"/>
      <c r="B55" s="32"/>
      <c r="C55" s="32"/>
      <c r="D55" s="32"/>
      <c r="E55" s="32"/>
      <c r="F55" s="32"/>
      <c r="G55" s="32"/>
      <c r="H55" s="30"/>
      <c r="I55" s="12"/>
      <c r="J55" s="31"/>
    </row>
    <row r="56" spans="1:10" s="14" customFormat="1" x14ac:dyDescent="0.2">
      <c r="A56" s="29"/>
      <c r="B56" s="29"/>
      <c r="C56" s="29"/>
      <c r="D56" s="29"/>
      <c r="E56" s="29"/>
      <c r="F56" s="29"/>
      <c r="G56" s="29"/>
      <c r="H56" s="30"/>
      <c r="I56" s="12"/>
      <c r="J56" s="31"/>
    </row>
    <row r="57" spans="1:10" s="14" customFormat="1" x14ac:dyDescent="0.2">
      <c r="A57" s="306" t="s">
        <v>735</v>
      </c>
      <c r="B57" s="306"/>
      <c r="C57" s="306"/>
      <c r="D57" s="306"/>
      <c r="E57" s="306"/>
      <c r="F57" s="306"/>
      <c r="G57" s="306"/>
      <c r="H57" s="306"/>
      <c r="I57" s="306"/>
      <c r="J57" s="306"/>
    </row>
    <row r="58" spans="1:10" s="14" customFormat="1" x14ac:dyDescent="0.2">
      <c r="A58" s="28"/>
      <c r="B58" s="29"/>
      <c r="C58" s="29"/>
      <c r="D58" s="29"/>
      <c r="E58" s="29"/>
      <c r="F58" s="29"/>
      <c r="G58" s="29"/>
      <c r="H58" s="30"/>
      <c r="I58" s="12"/>
      <c r="J58" s="31"/>
    </row>
    <row r="59" spans="1:10" s="14" customFormat="1" x14ac:dyDescent="0.2">
      <c r="A59" s="306"/>
      <c r="B59" s="306"/>
      <c r="C59" s="306"/>
      <c r="D59" s="306"/>
      <c r="E59" s="306"/>
      <c r="F59" s="306"/>
      <c r="G59" s="306"/>
      <c r="H59" s="30"/>
      <c r="I59" s="12"/>
      <c r="J59" s="31"/>
    </row>
    <row r="60" spans="1:10" s="14" customFormat="1" ht="15" x14ac:dyDescent="0.25">
      <c r="A60" s="310" t="s">
        <v>166</v>
      </c>
      <c r="B60" s="310"/>
      <c r="C60" s="310"/>
      <c r="D60" s="310"/>
      <c r="E60" s="310"/>
      <c r="F60" s="310"/>
      <c r="G60" s="310"/>
      <c r="H60" s="307"/>
      <c r="I60" s="307"/>
      <c r="J60" s="307"/>
    </row>
    <row r="61" spans="1:10" s="14" customFormat="1" ht="15" x14ac:dyDescent="0.25">
      <c r="A61" s="306" t="s">
        <v>2638</v>
      </c>
      <c r="B61" s="306"/>
      <c r="C61" s="306"/>
      <c r="D61" s="306"/>
      <c r="E61" s="306"/>
      <c r="F61" s="306"/>
      <c r="G61" s="306"/>
      <c r="H61" s="307"/>
      <c r="I61" s="307"/>
      <c r="J61" s="307"/>
    </row>
    <row r="62" spans="1:10" s="14" customFormat="1" ht="15" x14ac:dyDescent="0.25">
      <c r="A62" s="308"/>
      <c r="B62" s="308"/>
      <c r="C62" s="308"/>
      <c r="D62" s="308"/>
      <c r="E62" s="308"/>
      <c r="F62" s="308"/>
      <c r="G62" s="308"/>
      <c r="H62" s="309"/>
      <c r="I62" s="309"/>
      <c r="J62" s="309"/>
    </row>
    <row r="63" spans="1:10" s="14" customFormat="1" x14ac:dyDescent="0.2">
      <c r="A63" s="16"/>
      <c r="B63" s="13"/>
      <c r="C63" s="17"/>
      <c r="D63" s="21"/>
      <c r="E63" s="23"/>
      <c r="F63" s="25"/>
      <c r="G63" s="25"/>
      <c r="H63" s="26"/>
      <c r="I63" s="19"/>
      <c r="J63" s="24"/>
    </row>
    <row r="64" spans="1:10" s="14" customFormat="1" x14ac:dyDescent="0.2">
      <c r="A64" s="16"/>
      <c r="B64" s="13"/>
      <c r="C64" s="17"/>
      <c r="D64" s="21"/>
      <c r="E64" s="23"/>
      <c r="F64" s="25"/>
      <c r="G64" s="25"/>
      <c r="H64" s="26"/>
      <c r="I64" s="19"/>
      <c r="J64" s="24"/>
    </row>
    <row r="65" spans="1:10" s="14" customFormat="1" x14ac:dyDescent="0.2">
      <c r="A65" s="16"/>
      <c r="B65" s="13"/>
      <c r="C65" s="20"/>
      <c r="D65" s="18"/>
      <c r="E65" s="19"/>
      <c r="F65" s="19"/>
      <c r="G65" s="19"/>
      <c r="H65" s="19"/>
      <c r="I65" s="19"/>
      <c r="J65" s="24"/>
    </row>
    <row r="66" spans="1:10" s="14" customFormat="1" x14ac:dyDescent="0.2">
      <c r="A66" s="16"/>
      <c r="B66" s="13"/>
      <c r="C66" s="20"/>
      <c r="D66" s="18"/>
      <c r="E66" s="19"/>
      <c r="F66" s="19"/>
      <c r="G66" s="19"/>
      <c r="H66" s="19"/>
      <c r="I66" s="19"/>
      <c r="J66" s="24"/>
    </row>
    <row r="67" spans="1:10" s="14" customFormat="1" x14ac:dyDescent="0.2">
      <c r="A67" s="16"/>
      <c r="B67" s="13"/>
      <c r="C67" s="20"/>
      <c r="D67" s="18"/>
      <c r="E67" s="19"/>
      <c r="F67" s="19"/>
      <c r="G67" s="19"/>
      <c r="H67" s="19"/>
      <c r="I67" s="19"/>
      <c r="J67" s="24"/>
    </row>
    <row r="68" spans="1:10" s="14" customFormat="1" x14ac:dyDescent="0.2">
      <c r="A68" s="16"/>
      <c r="B68" s="13"/>
      <c r="C68" s="20"/>
      <c r="D68" s="18"/>
      <c r="E68" s="19"/>
      <c r="F68" s="19"/>
      <c r="G68" s="19"/>
      <c r="H68" s="19"/>
      <c r="I68" s="19"/>
      <c r="J68" s="24"/>
    </row>
    <row r="69" spans="1:10" s="14" customFormat="1" x14ac:dyDescent="0.2">
      <c r="A69" s="16"/>
      <c r="B69" s="13"/>
      <c r="C69" s="20"/>
      <c r="D69" s="18"/>
      <c r="E69" s="19"/>
      <c r="F69" s="19"/>
      <c r="G69" s="19"/>
      <c r="H69" s="19"/>
      <c r="I69" s="19"/>
      <c r="J69" s="24"/>
    </row>
    <row r="70" spans="1:10" s="14" customFormat="1" x14ac:dyDescent="0.2">
      <c r="A70" s="16"/>
      <c r="B70" s="13"/>
      <c r="C70" s="20"/>
      <c r="D70" s="18"/>
      <c r="E70" s="19"/>
      <c r="F70" s="19"/>
      <c r="G70" s="19"/>
      <c r="H70" s="19"/>
      <c r="I70" s="19"/>
      <c r="J70" s="24"/>
    </row>
    <row r="71" spans="1:10" s="14" customFormat="1" x14ac:dyDescent="0.2">
      <c r="A71" s="16"/>
      <c r="B71" s="13"/>
      <c r="C71" s="20"/>
      <c r="D71" s="18"/>
      <c r="E71" s="19"/>
      <c r="F71" s="19"/>
      <c r="G71" s="19"/>
      <c r="H71" s="19"/>
      <c r="I71" s="19"/>
      <c r="J71" s="24"/>
    </row>
    <row r="72" spans="1:10" s="14" customFormat="1" x14ac:dyDescent="0.2">
      <c r="A72" s="16"/>
      <c r="B72" s="13"/>
      <c r="C72" s="20"/>
      <c r="D72" s="18"/>
      <c r="E72" s="19"/>
      <c r="F72" s="19"/>
      <c r="G72" s="19"/>
      <c r="H72" s="19"/>
      <c r="I72" s="19"/>
      <c r="J72" s="24"/>
    </row>
    <row r="73" spans="1:10" s="14" customFormat="1" x14ac:dyDescent="0.2">
      <c r="A73" s="16"/>
      <c r="B73" s="13"/>
      <c r="C73" s="20"/>
      <c r="D73" s="18"/>
      <c r="E73" s="19"/>
      <c r="F73" s="19"/>
      <c r="G73" s="19"/>
      <c r="H73" s="19"/>
      <c r="I73" s="19"/>
      <c r="J73" s="24"/>
    </row>
    <row r="74" spans="1:10" s="14" customFormat="1" x14ac:dyDescent="0.2">
      <c r="A74" s="16"/>
      <c r="B74" s="13"/>
      <c r="C74" s="20"/>
      <c r="D74" s="18"/>
      <c r="E74" s="19"/>
      <c r="F74" s="19"/>
      <c r="G74" s="19"/>
      <c r="H74" s="19"/>
      <c r="I74" s="19"/>
      <c r="J74" s="24"/>
    </row>
    <row r="75" spans="1:10" s="14" customFormat="1" x14ac:dyDescent="0.2">
      <c r="A75" s="16"/>
      <c r="B75" s="13"/>
      <c r="C75" s="20"/>
      <c r="D75" s="18"/>
      <c r="E75" s="19"/>
      <c r="F75" s="19"/>
      <c r="G75" s="19"/>
      <c r="H75" s="19"/>
      <c r="I75" s="19"/>
      <c r="J75" s="24"/>
    </row>
    <row r="76" spans="1:10" s="14" customFormat="1" x14ac:dyDescent="0.2">
      <c r="A76" s="16"/>
      <c r="B76" s="13"/>
      <c r="C76" s="20"/>
      <c r="D76" s="18"/>
      <c r="E76" s="19"/>
      <c r="F76" s="19"/>
      <c r="G76" s="19"/>
      <c r="H76" s="19"/>
      <c r="I76" s="19"/>
      <c r="J76" s="24"/>
    </row>
    <row r="77" spans="1:10" s="14" customFormat="1" x14ac:dyDescent="0.2">
      <c r="A77" s="16"/>
      <c r="B77" s="13"/>
      <c r="C77" s="20"/>
      <c r="D77" s="18"/>
      <c r="E77" s="19"/>
      <c r="F77" s="19"/>
      <c r="G77" s="19"/>
      <c r="H77" s="19"/>
      <c r="I77" s="19"/>
      <c r="J77" s="24"/>
    </row>
    <row r="78" spans="1:10" s="14" customFormat="1" x14ac:dyDescent="0.2">
      <c r="A78" s="16"/>
      <c r="B78" s="13"/>
      <c r="C78" s="20"/>
      <c r="D78" s="18"/>
      <c r="E78" s="19"/>
      <c r="F78" s="19"/>
      <c r="G78" s="19"/>
      <c r="H78" s="19"/>
      <c r="I78" s="19"/>
      <c r="J78" s="24"/>
    </row>
    <row r="79" spans="1:10" s="14" customFormat="1" x14ac:dyDescent="0.2">
      <c r="A79" s="16"/>
      <c r="B79" s="13"/>
      <c r="C79" s="20"/>
      <c r="D79" s="18"/>
      <c r="E79" s="19"/>
      <c r="F79" s="19"/>
      <c r="G79" s="19"/>
      <c r="H79" s="19"/>
      <c r="I79" s="19"/>
      <c r="J79" s="24"/>
    </row>
    <row r="80" spans="1:10" s="14" customFormat="1" x14ac:dyDescent="0.2">
      <c r="A80" s="16"/>
      <c r="B80" s="13"/>
      <c r="C80" s="20"/>
      <c r="D80" s="18"/>
      <c r="E80" s="19"/>
      <c r="F80" s="19"/>
      <c r="G80" s="19"/>
      <c r="H80" s="19"/>
      <c r="I80" s="19"/>
      <c r="J80" s="24"/>
    </row>
    <row r="81" spans="1:10" s="14" customFormat="1" x14ac:dyDescent="0.2">
      <c r="A81" s="16"/>
      <c r="B81" s="13"/>
      <c r="C81" s="20"/>
      <c r="D81" s="18"/>
      <c r="E81" s="19"/>
      <c r="F81" s="19"/>
      <c r="G81" s="19"/>
      <c r="H81" s="19"/>
      <c r="I81" s="19"/>
      <c r="J81" s="24"/>
    </row>
    <row r="82" spans="1:10" s="14" customFormat="1" x14ac:dyDescent="0.2">
      <c r="A82" s="16"/>
      <c r="B82" s="13"/>
      <c r="C82" s="20"/>
      <c r="D82" s="18"/>
      <c r="E82" s="19"/>
      <c r="F82" s="19"/>
      <c r="G82" s="19"/>
      <c r="H82" s="19"/>
      <c r="I82" s="19"/>
      <c r="J82" s="22"/>
    </row>
    <row r="83" spans="1:10" s="14" customFormat="1" x14ac:dyDescent="0.2">
      <c r="A83" s="16"/>
      <c r="B83" s="13"/>
      <c r="C83" s="17"/>
      <c r="D83" s="21"/>
      <c r="E83" s="23"/>
      <c r="F83" s="25"/>
      <c r="G83" s="25"/>
      <c r="H83" s="26"/>
      <c r="I83" s="19"/>
      <c r="J83" s="27"/>
    </row>
    <row r="84" spans="1:10" s="14" customFormat="1" x14ac:dyDescent="0.2">
      <c r="A84" s="16"/>
      <c r="B84" s="13"/>
      <c r="C84" s="17"/>
      <c r="D84" s="21"/>
      <c r="E84" s="23"/>
      <c r="F84" s="25"/>
      <c r="G84" s="25"/>
      <c r="H84" s="26"/>
      <c r="I84" s="19"/>
      <c r="J84" s="27"/>
    </row>
    <row r="85" spans="1:10" s="14" customFormat="1" x14ac:dyDescent="0.2">
      <c r="A85" s="16"/>
      <c r="B85" s="13"/>
      <c r="C85" s="17"/>
      <c r="D85" s="21"/>
      <c r="E85" s="23"/>
      <c r="F85" s="25"/>
      <c r="G85" s="25"/>
      <c r="H85" s="26"/>
      <c r="I85" s="19"/>
      <c r="J85" s="24"/>
    </row>
    <row r="86" spans="1:10" s="14" customFormat="1" x14ac:dyDescent="0.2">
      <c r="A86" s="16"/>
      <c r="B86" s="13"/>
      <c r="C86" s="17"/>
      <c r="D86" s="18"/>
      <c r="E86" s="19"/>
      <c r="F86" s="19"/>
      <c r="G86" s="19"/>
      <c r="H86" s="19"/>
      <c r="I86" s="19"/>
      <c r="J86" s="24"/>
    </row>
  </sheetData>
  <mergeCells count="11">
    <mergeCell ref="A1:I1"/>
    <mergeCell ref="A2:B2"/>
    <mergeCell ref="C2:J2"/>
    <mergeCell ref="A57:J57"/>
    <mergeCell ref="A60:J60"/>
    <mergeCell ref="A61:J61"/>
    <mergeCell ref="A62:J62"/>
    <mergeCell ref="A51:J51"/>
    <mergeCell ref="A59:G59"/>
    <mergeCell ref="A53:J53"/>
    <mergeCell ref="A54:J54"/>
  </mergeCells>
  <pageMargins left="0.39370078740157483" right="0.39370078740157483" top="0.27559055118110237" bottom="0.51181102362204722" header="0.11811023622047245" footer="0.15748031496062992"/>
  <pageSetup paperSize="9" scale="90" fitToHeight="0" orientation="portrait" r:id="rId1"/>
  <headerFooter>
    <oddHeader>&amp;R&amp;G</oddHeader>
    <oddFooter xml:space="preserve">&amp;L&amp;6&amp;K00-032&amp;F&amp;R&amp;"Arial,Normal"&amp;8&amp;P I &amp;N   &amp;9&amp;G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Q1513"/>
  <sheetViews>
    <sheetView showZeros="0" tabSelected="1" view="pageBreakPreview" topLeftCell="A3" zoomScale="130" zoomScaleNormal="100" zoomScaleSheetLayoutView="130" workbookViewId="0">
      <pane ySplit="4" topLeftCell="A7" activePane="bottomLeft" state="frozen"/>
      <selection activeCell="A3" sqref="A3"/>
      <selection pane="bottomLeft" activeCell="B286" sqref="B286"/>
    </sheetView>
  </sheetViews>
  <sheetFormatPr defaultColWidth="7.85546875" defaultRowHeight="12.75" outlineLevelRow="3" x14ac:dyDescent="0.2"/>
  <cols>
    <col min="1" max="1" width="11.28515625" style="3" customWidth="1"/>
    <col min="2" max="2" width="41.5703125" style="4" customWidth="1"/>
    <col min="3" max="3" width="4.42578125" style="46" customWidth="1"/>
    <col min="4" max="4" width="8.42578125" style="96" customWidth="1"/>
    <col min="5" max="5" width="13.5703125" style="96" customWidth="1"/>
    <col min="6" max="6" width="12.7109375" style="74" customWidth="1"/>
    <col min="7" max="7" width="14.7109375" style="74" customWidth="1"/>
    <col min="8" max="8" width="8.42578125" style="96" customWidth="1"/>
    <col min="9" max="9" width="17.42578125" style="50" customWidth="1"/>
    <col min="10" max="10" width="16.28515625" style="80" customWidth="1"/>
    <col min="11" max="16" width="7.85546875" style="1"/>
    <col min="17" max="17" width="30.85546875" style="1" customWidth="1"/>
    <col min="18" max="16384" width="7.85546875" style="1"/>
  </cols>
  <sheetData>
    <row r="1" spans="1:10" ht="59.25" hidden="1" customHeight="1" x14ac:dyDescent="0.2">
      <c r="A1" s="311" t="s">
        <v>0</v>
      </c>
      <c r="B1" s="312"/>
      <c r="C1" s="312"/>
      <c r="D1" s="312"/>
      <c r="E1" s="312"/>
      <c r="F1" s="312"/>
      <c r="G1" s="312"/>
      <c r="H1" s="74"/>
    </row>
    <row r="2" spans="1:10" ht="63" customHeight="1" thickBot="1" x14ac:dyDescent="0.3">
      <c r="A2" s="313" t="str">
        <f>(Capa!A57)</f>
        <v>MAPA DE QUANTIDADES</v>
      </c>
      <c r="B2" s="313"/>
      <c r="C2" s="314" t="str">
        <f>(Capa!A51)</f>
        <v>PROJETO DE EXECUÇÃO</v>
      </c>
      <c r="D2" s="314"/>
      <c r="E2" s="314"/>
      <c r="F2" s="314"/>
      <c r="G2" s="314"/>
      <c r="H2" s="74"/>
    </row>
    <row r="3" spans="1:10" ht="48" customHeight="1" x14ac:dyDescent="0.2">
      <c r="A3" s="315" t="s">
        <v>2677</v>
      </c>
      <c r="B3" s="316"/>
      <c r="C3" s="316"/>
      <c r="D3" s="316"/>
      <c r="E3" s="316"/>
      <c r="F3" s="316"/>
      <c r="G3" s="317"/>
      <c r="H3" s="74"/>
    </row>
    <row r="4" spans="1:10" ht="34.5" customHeight="1" thickBot="1" x14ac:dyDescent="0.25">
      <c r="A4" s="327" t="str">
        <f>(Capa!A61)</f>
        <v>PAVILHÃO MUNICIPAL DAS CORTES I CORTES I ABRIL 2019</v>
      </c>
      <c r="B4" s="328"/>
      <c r="C4" s="328"/>
      <c r="D4" s="328"/>
      <c r="E4" s="328"/>
      <c r="F4" s="328"/>
      <c r="G4" s="329"/>
      <c r="H4" s="74"/>
    </row>
    <row r="5" spans="1:10" ht="12.75" customHeight="1" thickTop="1" x14ac:dyDescent="0.2">
      <c r="A5" s="330" t="s">
        <v>1</v>
      </c>
      <c r="B5" s="332" t="s">
        <v>2</v>
      </c>
      <c r="C5" s="332" t="s">
        <v>3</v>
      </c>
      <c r="D5" s="334" t="s">
        <v>4</v>
      </c>
      <c r="E5" s="336" t="s">
        <v>701</v>
      </c>
      <c r="F5" s="336" t="s">
        <v>702</v>
      </c>
      <c r="G5" s="322" t="s">
        <v>703</v>
      </c>
      <c r="H5" s="321"/>
    </row>
    <row r="6" spans="1:10" ht="12.75" customHeight="1" thickBot="1" x14ac:dyDescent="0.25">
      <c r="A6" s="331"/>
      <c r="B6" s="333"/>
      <c r="C6" s="333"/>
      <c r="D6" s="335"/>
      <c r="E6" s="337"/>
      <c r="F6" s="337"/>
      <c r="G6" s="323"/>
      <c r="H6" s="321"/>
    </row>
    <row r="7" spans="1:10" x14ac:dyDescent="0.2">
      <c r="A7" s="294"/>
      <c r="B7" s="294"/>
      <c r="C7" s="295"/>
      <c r="D7" s="296"/>
      <c r="E7" s="296"/>
      <c r="F7" s="297"/>
      <c r="G7" s="297"/>
      <c r="H7" s="114"/>
    </row>
    <row r="8" spans="1:10" ht="12.75" customHeight="1" x14ac:dyDescent="0.2">
      <c r="A8" s="324" t="str">
        <f>(Capa!A51)</f>
        <v>PROJETO DE EXECUÇÃO</v>
      </c>
      <c r="B8" s="324"/>
      <c r="C8" s="324"/>
      <c r="D8" s="324"/>
      <c r="E8" s="324"/>
      <c r="F8" s="324"/>
      <c r="G8" s="324"/>
      <c r="H8" s="74"/>
    </row>
    <row r="9" spans="1:10" x14ac:dyDescent="0.2">
      <c r="A9" s="325"/>
      <c r="B9" s="325"/>
      <c r="C9" s="325"/>
      <c r="D9" s="325"/>
      <c r="E9" s="325"/>
      <c r="F9" s="325"/>
      <c r="G9" s="325"/>
      <c r="H9" s="74"/>
    </row>
    <row r="10" spans="1:10" x14ac:dyDescent="0.2">
      <c r="A10" s="325" t="str">
        <f>(Capa!A53)</f>
        <v>ARQUITETURA</v>
      </c>
      <c r="B10" s="325"/>
      <c r="C10" s="325"/>
      <c r="D10" s="325"/>
      <c r="E10" s="325"/>
      <c r="F10" s="325"/>
      <c r="G10" s="325"/>
      <c r="H10" s="74"/>
    </row>
    <row r="11" spans="1:10" ht="13.15" customHeight="1" x14ac:dyDescent="0.2">
      <c r="A11" s="338">
        <f>(Capa!A54)</f>
        <v>0</v>
      </c>
      <c r="B11" s="338"/>
      <c r="C11" s="338"/>
      <c r="D11" s="338"/>
      <c r="E11" s="338"/>
      <c r="F11" s="338"/>
      <c r="G11" s="338"/>
      <c r="H11" s="74"/>
    </row>
    <row r="12" spans="1:10" x14ac:dyDescent="0.2">
      <c r="A12" s="325"/>
      <c r="B12" s="325"/>
      <c r="C12" s="325"/>
      <c r="D12" s="325"/>
      <c r="E12" s="325"/>
      <c r="F12" s="325"/>
      <c r="G12" s="325"/>
      <c r="H12" s="74"/>
    </row>
    <row r="13" spans="1:10" x14ac:dyDescent="0.2">
      <c r="A13" s="338" t="str">
        <f>(Capa!A60)</f>
        <v>CÂMARA MUNICIPAL DE LEIRIA</v>
      </c>
      <c r="B13" s="338"/>
      <c r="C13" s="338"/>
      <c r="D13" s="338"/>
      <c r="E13" s="338"/>
      <c r="F13" s="338"/>
      <c r="G13" s="338"/>
      <c r="H13" s="74"/>
    </row>
    <row r="14" spans="1:10" x14ac:dyDescent="0.2">
      <c r="A14" s="339" t="str">
        <f>(Capa!A61)</f>
        <v>PAVILHÃO MUNICIPAL DAS CORTES I CORTES I ABRIL 2019</v>
      </c>
      <c r="B14" s="339"/>
      <c r="C14" s="339"/>
      <c r="D14" s="339"/>
      <c r="E14" s="339"/>
      <c r="F14" s="339"/>
      <c r="G14" s="339"/>
      <c r="H14" s="74"/>
    </row>
    <row r="15" spans="1:10" s="2" customFormat="1" ht="15" customHeight="1" x14ac:dyDescent="0.2">
      <c r="H15" s="112"/>
      <c r="I15" s="35"/>
      <c r="J15" s="81"/>
    </row>
    <row r="16" spans="1:10" s="2" customFormat="1" x14ac:dyDescent="0.2">
      <c r="A16" s="9"/>
      <c r="B16" s="7"/>
      <c r="C16" s="47"/>
      <c r="D16" s="69"/>
      <c r="E16" s="70"/>
      <c r="F16" s="84"/>
      <c r="G16" s="84"/>
      <c r="H16" s="69"/>
      <c r="I16" s="35"/>
      <c r="J16" s="81"/>
    </row>
    <row r="17" spans="1:10" s="2" customFormat="1" ht="57" customHeight="1" x14ac:dyDescent="0.2">
      <c r="A17" s="8" t="s">
        <v>8</v>
      </c>
      <c r="B17" s="318" t="s">
        <v>9</v>
      </c>
      <c r="C17" s="319"/>
      <c r="D17" s="319"/>
      <c r="E17" s="319"/>
      <c r="F17" s="319"/>
      <c r="G17" s="319"/>
      <c r="H17" s="35"/>
      <c r="I17" s="35"/>
      <c r="J17" s="81"/>
    </row>
    <row r="18" spans="1:10" s="2" customFormat="1" ht="57.75" customHeight="1" x14ac:dyDescent="0.2">
      <c r="A18" s="9"/>
      <c r="B18" s="320" t="s">
        <v>10</v>
      </c>
      <c r="C18" s="320"/>
      <c r="D18" s="320"/>
      <c r="E18" s="320"/>
      <c r="F18" s="320"/>
      <c r="G18" s="320"/>
      <c r="H18" s="35"/>
      <c r="I18" s="35"/>
      <c r="J18" s="81"/>
    </row>
    <row r="19" spans="1:10" s="2" customFormat="1" x14ac:dyDescent="0.2">
      <c r="A19" s="9"/>
      <c r="B19" s="7"/>
      <c r="C19" s="47"/>
      <c r="D19" s="69"/>
      <c r="E19" s="70"/>
      <c r="F19" s="84"/>
      <c r="G19" s="84"/>
      <c r="H19" s="69"/>
      <c r="I19" s="35"/>
      <c r="J19" s="81"/>
    </row>
    <row r="20" spans="1:10" s="2" customFormat="1" ht="18" customHeight="1" x14ac:dyDescent="0.2">
      <c r="A20" s="153">
        <v>1</v>
      </c>
      <c r="B20" s="110" t="s">
        <v>5</v>
      </c>
      <c r="C20" s="111"/>
      <c r="D20" s="112"/>
      <c r="E20" s="112"/>
      <c r="F20" s="111"/>
      <c r="G20" s="113">
        <f>SUM(G21:G385)</f>
        <v>0</v>
      </c>
      <c r="H20" s="69"/>
      <c r="I20" s="35"/>
      <c r="J20" s="81"/>
    </row>
    <row r="21" spans="1:10" s="2" customFormat="1" x14ac:dyDescent="0.2">
      <c r="A21" s="218" t="s">
        <v>6</v>
      </c>
      <c r="B21" s="210" t="s">
        <v>11</v>
      </c>
      <c r="C21" s="252"/>
      <c r="D21" s="219"/>
      <c r="E21" s="219"/>
      <c r="F21" s="218"/>
      <c r="G21" s="253"/>
      <c r="H21" s="83"/>
      <c r="I21" s="35"/>
      <c r="J21" s="79"/>
    </row>
    <row r="22" spans="1:10" s="14" customFormat="1" ht="38.25" customHeight="1" outlineLevel="1" x14ac:dyDescent="0.2">
      <c r="A22" s="91" t="s">
        <v>7</v>
      </c>
      <c r="B22" s="106" t="s">
        <v>12</v>
      </c>
      <c r="C22" s="33" t="s">
        <v>3</v>
      </c>
      <c r="D22" s="70">
        <v>1</v>
      </c>
      <c r="E22" s="35"/>
      <c r="F22" s="35"/>
      <c r="G22" s="70"/>
      <c r="H22" s="70"/>
      <c r="I22" s="50"/>
      <c r="J22" s="82"/>
    </row>
    <row r="23" spans="1:10" s="14" customFormat="1" ht="51" customHeight="1" outlineLevel="1" x14ac:dyDescent="0.2">
      <c r="A23" s="91" t="s">
        <v>15</v>
      </c>
      <c r="B23" s="106" t="s">
        <v>13</v>
      </c>
      <c r="C23" s="33" t="s">
        <v>3</v>
      </c>
      <c r="D23" s="70">
        <v>1</v>
      </c>
      <c r="E23" s="35"/>
      <c r="F23" s="35"/>
      <c r="G23" s="70"/>
      <c r="H23" s="70"/>
      <c r="I23" s="50"/>
      <c r="J23" s="82"/>
    </row>
    <row r="24" spans="1:10" s="14" customFormat="1" ht="89.25" customHeight="1" outlineLevel="1" x14ac:dyDescent="0.2">
      <c r="A24" s="91" t="s">
        <v>16</v>
      </c>
      <c r="B24" s="106" t="s">
        <v>336</v>
      </c>
      <c r="C24" s="33" t="s">
        <v>3</v>
      </c>
      <c r="D24" s="70">
        <v>1</v>
      </c>
      <c r="E24" s="35"/>
      <c r="F24" s="35"/>
      <c r="G24" s="70"/>
      <c r="H24" s="70"/>
      <c r="I24" s="50"/>
      <c r="J24" s="82"/>
    </row>
    <row r="25" spans="1:10" s="14" customFormat="1" ht="106.5" customHeight="1" outlineLevel="1" x14ac:dyDescent="0.2">
      <c r="A25" s="91" t="s">
        <v>17</v>
      </c>
      <c r="B25" s="106" t="s">
        <v>14</v>
      </c>
      <c r="C25" s="33" t="s">
        <v>3</v>
      </c>
      <c r="D25" s="70">
        <v>1</v>
      </c>
      <c r="E25" s="35"/>
      <c r="F25" s="35"/>
      <c r="G25" s="70"/>
      <c r="H25" s="70"/>
      <c r="I25" s="50"/>
      <c r="J25" s="82"/>
    </row>
    <row r="26" spans="1:10" s="14" customFormat="1" ht="92.25" customHeight="1" outlineLevel="1" x14ac:dyDescent="0.2">
      <c r="A26" s="91" t="s">
        <v>240</v>
      </c>
      <c r="B26" s="106" t="s">
        <v>339</v>
      </c>
      <c r="C26" s="33" t="s">
        <v>270</v>
      </c>
      <c r="D26" s="70">
        <v>360</v>
      </c>
      <c r="E26" s="35"/>
      <c r="F26" s="35"/>
      <c r="G26" s="70"/>
      <c r="H26" s="70"/>
      <c r="I26" s="50"/>
      <c r="J26" s="82"/>
    </row>
    <row r="27" spans="1:10" s="14" customFormat="1" ht="69.75" customHeight="1" outlineLevel="1" x14ac:dyDescent="0.2">
      <c r="A27" s="91" t="s">
        <v>338</v>
      </c>
      <c r="B27" s="106" t="s">
        <v>337</v>
      </c>
      <c r="C27" s="33" t="s">
        <v>3</v>
      </c>
      <c r="D27" s="70">
        <v>6</v>
      </c>
      <c r="E27" s="35"/>
      <c r="F27" s="35"/>
      <c r="G27" s="70"/>
      <c r="H27" s="70"/>
      <c r="I27" s="50"/>
      <c r="J27" s="82"/>
    </row>
    <row r="28" spans="1:10" s="14" customFormat="1" x14ac:dyDescent="0.2">
      <c r="A28" s="218" t="s">
        <v>18</v>
      </c>
      <c r="B28" s="210" t="s">
        <v>441</v>
      </c>
      <c r="C28" s="252"/>
      <c r="D28" s="219"/>
      <c r="E28" s="219"/>
      <c r="F28" s="219"/>
      <c r="G28" s="253"/>
      <c r="H28" s="83"/>
      <c r="I28" s="50"/>
      <c r="J28" s="102"/>
    </row>
    <row r="29" spans="1:10" s="14" customFormat="1" ht="12.75" customHeight="1" outlineLevel="1" x14ac:dyDescent="0.2">
      <c r="A29" s="91" t="s">
        <v>19</v>
      </c>
      <c r="B29" s="36" t="s">
        <v>446</v>
      </c>
      <c r="C29" s="33"/>
      <c r="D29" s="70"/>
      <c r="E29" s="70"/>
      <c r="F29" s="35"/>
      <c r="G29" s="70"/>
      <c r="H29" s="70"/>
      <c r="I29" s="50"/>
      <c r="J29" s="82"/>
    </row>
    <row r="30" spans="1:10" s="14" customFormat="1" ht="94.5" customHeight="1" outlineLevel="1" x14ac:dyDescent="0.2">
      <c r="A30" s="91" t="s">
        <v>453</v>
      </c>
      <c r="B30" s="106" t="s">
        <v>456</v>
      </c>
      <c r="C30" s="33" t="s">
        <v>3</v>
      </c>
      <c r="D30" s="70">
        <v>1</v>
      </c>
      <c r="E30" s="35"/>
      <c r="F30" s="35"/>
      <c r="G30" s="70"/>
      <c r="H30" s="70"/>
      <c r="I30" s="50"/>
      <c r="J30" s="82"/>
    </row>
    <row r="31" spans="1:10" s="14" customFormat="1" ht="51" customHeight="1" outlineLevel="1" x14ac:dyDescent="0.2">
      <c r="A31" s="91" t="s">
        <v>454</v>
      </c>
      <c r="B31" s="106" t="s">
        <v>452</v>
      </c>
      <c r="C31" s="33" t="s">
        <v>3</v>
      </c>
      <c r="D31" s="70">
        <v>1</v>
      </c>
      <c r="E31" s="35"/>
      <c r="F31" s="35"/>
      <c r="G31" s="70"/>
      <c r="H31" s="70"/>
      <c r="I31" s="50"/>
      <c r="J31" s="82"/>
    </row>
    <row r="32" spans="1:10" s="14" customFormat="1" ht="12.75" customHeight="1" outlineLevel="1" x14ac:dyDescent="0.2">
      <c r="A32" s="91" t="s">
        <v>341</v>
      </c>
      <c r="B32" s="36" t="s">
        <v>447</v>
      </c>
      <c r="C32" s="33"/>
      <c r="D32" s="70"/>
      <c r="E32" s="35"/>
      <c r="F32" s="35"/>
      <c r="G32" s="70"/>
      <c r="H32" s="70"/>
      <c r="I32" s="50"/>
      <c r="J32" s="82"/>
    </row>
    <row r="33" spans="1:10" s="14" customFormat="1" ht="133.5" customHeight="1" outlineLevel="1" x14ac:dyDescent="0.2">
      <c r="A33" s="91" t="s">
        <v>448</v>
      </c>
      <c r="B33" s="106" t="s">
        <v>442</v>
      </c>
      <c r="C33" s="33" t="s">
        <v>29</v>
      </c>
      <c r="D33" s="70">
        <v>5256</v>
      </c>
      <c r="E33" s="35"/>
      <c r="F33" s="35"/>
      <c r="G33" s="70"/>
      <c r="H33" s="70"/>
      <c r="I33" s="50"/>
      <c r="J33" s="82"/>
    </row>
    <row r="34" spans="1:10" s="14" customFormat="1" ht="63.75" customHeight="1" outlineLevel="1" x14ac:dyDescent="0.2">
      <c r="A34" s="91" t="s">
        <v>449</v>
      </c>
      <c r="B34" s="106" t="s">
        <v>443</v>
      </c>
      <c r="C34" s="33" t="s">
        <v>455</v>
      </c>
      <c r="D34" s="70">
        <v>1101.5</v>
      </c>
      <c r="E34" s="35"/>
      <c r="F34" s="35"/>
      <c r="G34" s="70"/>
      <c r="H34" s="70"/>
      <c r="I34" s="50"/>
      <c r="J34" s="82"/>
    </row>
    <row r="35" spans="1:10" s="14" customFormat="1" ht="127.5" customHeight="1" outlineLevel="1" x14ac:dyDescent="0.2">
      <c r="A35" s="91" t="s">
        <v>450</v>
      </c>
      <c r="B35" s="106" t="s">
        <v>444</v>
      </c>
      <c r="C35" s="33" t="s">
        <v>455</v>
      </c>
      <c r="D35" s="70">
        <v>720</v>
      </c>
      <c r="E35" s="35"/>
      <c r="F35" s="35"/>
      <c r="G35" s="70"/>
      <c r="H35" s="70"/>
      <c r="I35" s="50"/>
      <c r="J35" s="82"/>
    </row>
    <row r="36" spans="1:10" s="14" customFormat="1" ht="76.5" customHeight="1" outlineLevel="1" x14ac:dyDescent="0.2">
      <c r="A36" s="91" t="s">
        <v>451</v>
      </c>
      <c r="B36" s="106" t="s">
        <v>445</v>
      </c>
      <c r="C36" s="33" t="s">
        <v>455</v>
      </c>
      <c r="D36" s="70">
        <v>1958.3000000000002</v>
      </c>
      <c r="E36" s="35"/>
      <c r="F36" s="35"/>
      <c r="G36" s="70"/>
      <c r="H36" s="70"/>
      <c r="I36" s="50"/>
      <c r="J36" s="82"/>
    </row>
    <row r="37" spans="1:10" s="14" customFormat="1" x14ac:dyDescent="0.2">
      <c r="A37" s="218" t="s">
        <v>20</v>
      </c>
      <c r="B37" s="210" t="s">
        <v>21</v>
      </c>
      <c r="C37" s="252"/>
      <c r="D37" s="219"/>
      <c r="E37" s="219"/>
      <c r="F37" s="219"/>
      <c r="G37" s="253"/>
      <c r="H37" s="83"/>
      <c r="I37" s="50"/>
      <c r="J37" s="82"/>
    </row>
    <row r="38" spans="1:10" s="14" customFormat="1" ht="246" customHeight="1" outlineLevel="1" x14ac:dyDescent="0.2">
      <c r="A38" s="91" t="s">
        <v>22</v>
      </c>
      <c r="B38" s="106" t="s">
        <v>376</v>
      </c>
      <c r="C38" s="33" t="s">
        <v>270</v>
      </c>
      <c r="D38" s="70">
        <v>104.5</v>
      </c>
      <c r="E38" s="35"/>
      <c r="F38" s="35"/>
      <c r="G38" s="70"/>
      <c r="H38" s="70"/>
      <c r="I38" s="50"/>
      <c r="J38" s="82"/>
    </row>
    <row r="39" spans="1:10" s="14" customFormat="1" ht="156" customHeight="1" x14ac:dyDescent="0.2">
      <c r="A39" s="91" t="s">
        <v>26</v>
      </c>
      <c r="B39" s="106" t="s">
        <v>340</v>
      </c>
      <c r="C39" s="33" t="s">
        <v>270</v>
      </c>
      <c r="D39" s="70">
        <v>240</v>
      </c>
      <c r="E39" s="78"/>
      <c r="F39" s="35"/>
      <c r="G39" s="21"/>
      <c r="H39" s="70"/>
      <c r="I39" s="50"/>
    </row>
    <row r="40" spans="1:10" s="14" customFormat="1" x14ac:dyDescent="0.2">
      <c r="A40" s="218" t="s">
        <v>31</v>
      </c>
      <c r="B40" s="210" t="s">
        <v>23</v>
      </c>
      <c r="C40" s="252"/>
      <c r="D40" s="219"/>
      <c r="E40" s="219"/>
      <c r="F40" s="219"/>
      <c r="G40" s="253"/>
      <c r="H40" s="83"/>
      <c r="I40" s="50"/>
      <c r="J40" s="82"/>
    </row>
    <row r="41" spans="1:10" s="14" customFormat="1" x14ac:dyDescent="0.2">
      <c r="A41" s="91" t="s">
        <v>33</v>
      </c>
      <c r="B41" s="34" t="s">
        <v>25</v>
      </c>
      <c r="C41" s="33"/>
      <c r="D41" s="69"/>
      <c r="E41" s="70"/>
      <c r="F41" s="35"/>
      <c r="G41" s="70"/>
      <c r="H41" s="69"/>
      <c r="I41" s="50"/>
      <c r="J41" s="82"/>
    </row>
    <row r="42" spans="1:10" s="14" customFormat="1" ht="193.5" customHeight="1" outlineLevel="1" x14ac:dyDescent="0.2">
      <c r="A42" s="91" t="s">
        <v>35</v>
      </c>
      <c r="B42" s="106" t="s">
        <v>24</v>
      </c>
      <c r="C42" s="33" t="s">
        <v>29</v>
      </c>
      <c r="D42" s="69">
        <v>426.29</v>
      </c>
      <c r="E42" s="35"/>
      <c r="F42" s="35"/>
      <c r="G42" s="70"/>
      <c r="H42" s="69"/>
      <c r="I42" s="50"/>
      <c r="J42" s="82"/>
    </row>
    <row r="43" spans="1:10" s="14" customFormat="1" ht="153.75" customHeight="1" outlineLevel="1" collapsed="1" x14ac:dyDescent="0.2">
      <c r="A43" s="91" t="s">
        <v>457</v>
      </c>
      <c r="B43" s="106" t="s">
        <v>286</v>
      </c>
      <c r="C43" s="33" t="s">
        <v>29</v>
      </c>
      <c r="D43" s="69">
        <v>27.63</v>
      </c>
      <c r="E43" s="35"/>
      <c r="F43" s="35"/>
      <c r="G43" s="70"/>
      <c r="H43" s="69"/>
      <c r="I43" s="50"/>
      <c r="J43" s="82"/>
    </row>
    <row r="44" spans="1:10" s="14" customFormat="1" x14ac:dyDescent="0.2">
      <c r="A44" s="91" t="s">
        <v>36</v>
      </c>
      <c r="B44" s="34" t="s">
        <v>27</v>
      </c>
      <c r="C44" s="33"/>
      <c r="D44" s="69">
        <v>0</v>
      </c>
      <c r="E44" s="35"/>
      <c r="F44" s="35"/>
      <c r="G44" s="70"/>
      <c r="H44" s="69"/>
      <c r="I44" s="50"/>
      <c r="J44" s="82"/>
    </row>
    <row r="45" spans="1:10" s="14" customFormat="1" ht="209.25" customHeight="1" outlineLevel="1" collapsed="1" x14ac:dyDescent="0.2">
      <c r="A45" s="91" t="s">
        <v>38</v>
      </c>
      <c r="B45" s="106" t="s">
        <v>688</v>
      </c>
      <c r="C45" s="33" t="s">
        <v>29</v>
      </c>
      <c r="D45" s="69">
        <v>289.73</v>
      </c>
      <c r="E45" s="35"/>
      <c r="F45" s="35"/>
      <c r="G45" s="70"/>
      <c r="H45" s="69"/>
      <c r="I45" s="50"/>
      <c r="J45" s="82"/>
    </row>
    <row r="46" spans="1:10" s="14" customFormat="1" x14ac:dyDescent="0.2">
      <c r="A46" s="91" t="s">
        <v>458</v>
      </c>
      <c r="B46" s="34" t="s">
        <v>30</v>
      </c>
      <c r="C46" s="33"/>
      <c r="D46" s="69">
        <v>0</v>
      </c>
      <c r="E46" s="35"/>
      <c r="F46" s="35"/>
      <c r="G46" s="70"/>
      <c r="H46" s="69"/>
      <c r="I46" s="50"/>
      <c r="J46" s="82"/>
    </row>
    <row r="47" spans="1:10" s="14" customFormat="1" ht="156.75" customHeight="1" outlineLevel="2" x14ac:dyDescent="0.2">
      <c r="A47" s="91" t="s">
        <v>459</v>
      </c>
      <c r="B47" s="106" t="s">
        <v>261</v>
      </c>
      <c r="C47" s="33" t="s">
        <v>29</v>
      </c>
      <c r="D47" s="69">
        <v>750.56</v>
      </c>
      <c r="E47" s="35"/>
      <c r="F47" s="35"/>
      <c r="G47" s="70"/>
      <c r="H47" s="69"/>
      <c r="I47" s="50"/>
      <c r="J47" s="82"/>
    </row>
    <row r="48" spans="1:10" s="14" customFormat="1" ht="158.25" customHeight="1" outlineLevel="2" collapsed="1" x14ac:dyDescent="0.2">
      <c r="A48" s="91" t="s">
        <v>460</v>
      </c>
      <c r="B48" s="106" t="s">
        <v>262</v>
      </c>
      <c r="C48" s="33" t="s">
        <v>29</v>
      </c>
      <c r="D48" s="69">
        <v>80.64</v>
      </c>
      <c r="E48" s="35"/>
      <c r="F48" s="35"/>
      <c r="G48" s="70"/>
      <c r="H48" s="69"/>
      <c r="I48" s="50"/>
      <c r="J48" s="82"/>
    </row>
    <row r="49" spans="1:10" s="14" customFormat="1" x14ac:dyDescent="0.2">
      <c r="A49" s="218" t="s">
        <v>39</v>
      </c>
      <c r="B49" s="210" t="s">
        <v>32</v>
      </c>
      <c r="C49" s="252"/>
      <c r="D49" s="219">
        <v>0</v>
      </c>
      <c r="E49" s="219"/>
      <c r="F49" s="219"/>
      <c r="G49" s="253"/>
      <c r="H49" s="69"/>
      <c r="I49" s="50"/>
      <c r="J49" s="82"/>
    </row>
    <row r="50" spans="1:10" s="14" customFormat="1" x14ac:dyDescent="0.2">
      <c r="A50" s="91" t="s">
        <v>41</v>
      </c>
      <c r="B50" s="36" t="s">
        <v>34</v>
      </c>
      <c r="C50" s="33"/>
      <c r="D50" s="69">
        <v>0</v>
      </c>
      <c r="E50" s="70"/>
      <c r="F50" s="35"/>
      <c r="G50" s="70"/>
      <c r="H50" s="69"/>
      <c r="I50" s="50"/>
      <c r="J50" s="82"/>
    </row>
    <row r="51" spans="1:10" s="14" customFormat="1" ht="117.75" customHeight="1" outlineLevel="1" x14ac:dyDescent="0.2">
      <c r="A51" s="91" t="s">
        <v>43</v>
      </c>
      <c r="B51" s="105" t="s">
        <v>241</v>
      </c>
      <c r="C51" s="41"/>
      <c r="D51" s="69">
        <v>0</v>
      </c>
      <c r="E51" s="70"/>
      <c r="F51" s="35"/>
      <c r="G51" s="70"/>
      <c r="H51" s="69"/>
      <c r="I51" s="50"/>
      <c r="J51" s="82"/>
    </row>
    <row r="52" spans="1:10" s="14" customFormat="1" ht="12.75" customHeight="1" outlineLevel="1" x14ac:dyDescent="0.2">
      <c r="A52" s="91" t="s">
        <v>461</v>
      </c>
      <c r="B52" s="105" t="s">
        <v>242</v>
      </c>
      <c r="C52" s="41" t="s">
        <v>270</v>
      </c>
      <c r="D52" s="69">
        <v>40.74</v>
      </c>
      <c r="E52" s="35"/>
      <c r="F52" s="35"/>
      <c r="G52" s="70"/>
      <c r="H52" s="69"/>
      <c r="I52" s="50"/>
      <c r="J52" s="82"/>
    </row>
    <row r="53" spans="1:10" s="14" customFormat="1" ht="12" customHeight="1" outlineLevel="1" x14ac:dyDescent="0.2">
      <c r="A53" s="91" t="s">
        <v>462</v>
      </c>
      <c r="B53" s="105" t="s">
        <v>243</v>
      </c>
      <c r="C53" s="41" t="s">
        <v>270</v>
      </c>
      <c r="D53" s="69">
        <v>46.15</v>
      </c>
      <c r="E53" s="35"/>
      <c r="F53" s="35"/>
      <c r="G53" s="70"/>
      <c r="H53" s="69"/>
      <c r="I53" s="50"/>
      <c r="J53" s="82"/>
    </row>
    <row r="54" spans="1:10" s="14" customFormat="1" x14ac:dyDescent="0.2">
      <c r="A54" s="91" t="s">
        <v>46</v>
      </c>
      <c r="B54" s="36" t="s">
        <v>37</v>
      </c>
      <c r="C54" s="33"/>
      <c r="D54" s="69">
        <v>0</v>
      </c>
      <c r="E54" s="35"/>
      <c r="F54" s="35"/>
      <c r="G54" s="70"/>
      <c r="H54" s="69"/>
      <c r="I54" s="50"/>
      <c r="J54" s="82"/>
    </row>
    <row r="55" spans="1:10" s="14" customFormat="1" ht="193.5" customHeight="1" outlineLevel="2" x14ac:dyDescent="0.2">
      <c r="A55" s="91" t="s">
        <v>48</v>
      </c>
      <c r="B55" s="105" t="s">
        <v>377</v>
      </c>
      <c r="C55" s="33"/>
      <c r="D55" s="69">
        <v>0</v>
      </c>
      <c r="E55" s="35"/>
      <c r="F55" s="35"/>
      <c r="G55" s="70"/>
      <c r="H55" s="69"/>
      <c r="I55" s="50"/>
      <c r="J55" s="82"/>
    </row>
    <row r="56" spans="1:10" s="14" customFormat="1" ht="25.5" customHeight="1" outlineLevel="2" x14ac:dyDescent="0.2">
      <c r="A56" s="91" t="s">
        <v>463</v>
      </c>
      <c r="B56" s="106" t="s">
        <v>689</v>
      </c>
      <c r="C56" s="33" t="s">
        <v>3</v>
      </c>
      <c r="D56" s="70">
        <v>1</v>
      </c>
      <c r="E56" s="35"/>
      <c r="F56" s="35"/>
      <c r="G56" s="70"/>
      <c r="H56" s="69"/>
      <c r="I56" s="50"/>
      <c r="J56" s="82"/>
    </row>
    <row r="57" spans="1:10" s="14" customFormat="1" ht="25.5" customHeight="1" outlineLevel="2" x14ac:dyDescent="0.2">
      <c r="A57" s="91" t="s">
        <v>464</v>
      </c>
      <c r="B57" s="106" t="s">
        <v>690</v>
      </c>
      <c r="C57" s="33" t="s">
        <v>3</v>
      </c>
      <c r="D57" s="70">
        <v>1</v>
      </c>
      <c r="E57" s="35"/>
      <c r="F57" s="35"/>
      <c r="G57" s="70"/>
      <c r="H57" s="69"/>
      <c r="I57" s="50"/>
      <c r="J57" s="82"/>
    </row>
    <row r="58" spans="1:10" s="14" customFormat="1" ht="193.5" customHeight="1" outlineLevel="2" x14ac:dyDescent="0.2">
      <c r="A58" s="91" t="s">
        <v>49</v>
      </c>
      <c r="B58" s="106" t="s">
        <v>329</v>
      </c>
      <c r="C58" s="33"/>
      <c r="D58" s="70">
        <v>0</v>
      </c>
      <c r="E58" s="35"/>
      <c r="F58" s="35"/>
      <c r="G58" s="70"/>
      <c r="H58" s="69"/>
      <c r="I58" s="50"/>
      <c r="J58" s="82"/>
    </row>
    <row r="59" spans="1:10" s="14" customFormat="1" ht="25.5" customHeight="1" outlineLevel="2" x14ac:dyDescent="0.2">
      <c r="A59" s="91" t="s">
        <v>465</v>
      </c>
      <c r="B59" s="106" t="s">
        <v>705</v>
      </c>
      <c r="C59" s="33" t="s">
        <v>3</v>
      </c>
      <c r="D59" s="70">
        <v>1</v>
      </c>
      <c r="E59" s="35"/>
      <c r="F59" s="35"/>
      <c r="G59" s="70"/>
      <c r="H59" s="69"/>
      <c r="I59" s="50"/>
      <c r="J59" s="82"/>
    </row>
    <row r="60" spans="1:10" s="14" customFormat="1" x14ac:dyDescent="0.2">
      <c r="A60" s="218" t="s">
        <v>51</v>
      </c>
      <c r="B60" s="210" t="s">
        <v>40</v>
      </c>
      <c r="C60" s="252"/>
      <c r="D60" s="219">
        <v>0</v>
      </c>
      <c r="E60" s="219"/>
      <c r="F60" s="219"/>
      <c r="G60" s="253"/>
      <c r="H60" s="69"/>
      <c r="I60" s="50"/>
      <c r="J60" s="82"/>
    </row>
    <row r="61" spans="1:10" s="14" customFormat="1" x14ac:dyDescent="0.2">
      <c r="A61" s="91" t="s">
        <v>53</v>
      </c>
      <c r="B61" s="36" t="s">
        <v>42</v>
      </c>
      <c r="C61" s="33"/>
      <c r="D61" s="69">
        <v>0</v>
      </c>
      <c r="E61" s="70"/>
      <c r="F61" s="35"/>
      <c r="G61" s="70"/>
      <c r="H61" s="69"/>
      <c r="I61" s="50"/>
      <c r="J61" s="82"/>
    </row>
    <row r="62" spans="1:10" s="14" customFormat="1" ht="170.25" customHeight="1" outlineLevel="1" x14ac:dyDescent="0.2">
      <c r="A62" s="91" t="s">
        <v>244</v>
      </c>
      <c r="B62" s="106" t="s">
        <v>44</v>
      </c>
      <c r="C62" s="33" t="s">
        <v>29</v>
      </c>
      <c r="D62" s="69">
        <v>886.33</v>
      </c>
      <c r="E62" s="35"/>
      <c r="F62" s="35"/>
      <c r="G62" s="70"/>
      <c r="H62" s="69"/>
      <c r="I62" s="50"/>
      <c r="J62" s="82"/>
    </row>
    <row r="63" spans="1:10" s="14" customFormat="1" ht="116.25" customHeight="1" outlineLevel="1" x14ac:dyDescent="0.2">
      <c r="A63" s="91" t="s">
        <v>427</v>
      </c>
      <c r="B63" s="106" t="s">
        <v>45</v>
      </c>
      <c r="C63" s="33" t="s">
        <v>29</v>
      </c>
      <c r="D63" s="69">
        <v>346.69</v>
      </c>
      <c r="E63" s="35"/>
      <c r="F63" s="35"/>
      <c r="G63" s="70"/>
      <c r="H63" s="69"/>
      <c r="I63" s="50"/>
      <c r="J63" s="82"/>
    </row>
    <row r="64" spans="1:10" s="14" customFormat="1" ht="114.75" customHeight="1" outlineLevel="1" x14ac:dyDescent="0.2">
      <c r="A64" s="91" t="s">
        <v>428</v>
      </c>
      <c r="B64" s="106" t="s">
        <v>378</v>
      </c>
      <c r="C64" s="33" t="s">
        <v>29</v>
      </c>
      <c r="D64" s="69">
        <v>423.35</v>
      </c>
      <c r="E64" s="35"/>
      <c r="F64" s="35"/>
      <c r="G64" s="70"/>
      <c r="H64" s="69"/>
      <c r="I64" s="50"/>
      <c r="J64" s="82"/>
    </row>
    <row r="65" spans="1:10" s="14" customFormat="1" ht="195" customHeight="1" outlineLevel="1" x14ac:dyDescent="0.2">
      <c r="A65" s="91" t="s">
        <v>466</v>
      </c>
      <c r="B65" s="106" t="s">
        <v>379</v>
      </c>
      <c r="C65" s="33" t="s">
        <v>270</v>
      </c>
      <c r="D65" s="69">
        <v>101.52</v>
      </c>
      <c r="E65" s="35"/>
      <c r="F65" s="35"/>
      <c r="G65" s="70"/>
      <c r="H65" s="69"/>
      <c r="I65" s="50"/>
      <c r="J65" s="82"/>
    </row>
    <row r="66" spans="1:10" s="14" customFormat="1" ht="129.75" customHeight="1" outlineLevel="1" x14ac:dyDescent="0.2">
      <c r="A66" s="91" t="s">
        <v>467</v>
      </c>
      <c r="B66" s="106" t="s">
        <v>380</v>
      </c>
      <c r="C66" s="33" t="s">
        <v>29</v>
      </c>
      <c r="D66" s="69">
        <v>386.17</v>
      </c>
      <c r="E66" s="35"/>
      <c r="F66" s="35"/>
      <c r="G66" s="70"/>
      <c r="H66" s="69"/>
      <c r="I66" s="50"/>
      <c r="J66" s="82"/>
    </row>
    <row r="67" spans="1:10" s="14" customFormat="1" x14ac:dyDescent="0.2">
      <c r="A67" s="91" t="s">
        <v>54</v>
      </c>
      <c r="B67" s="36" t="s">
        <v>47</v>
      </c>
      <c r="C67" s="33"/>
      <c r="D67" s="69">
        <v>0</v>
      </c>
      <c r="E67" s="70"/>
      <c r="F67" s="35"/>
      <c r="G67" s="70"/>
      <c r="H67" s="69"/>
      <c r="I67" s="50"/>
      <c r="J67" s="82"/>
    </row>
    <row r="68" spans="1:10" s="14" customFormat="1" ht="168" customHeight="1" outlineLevel="1" x14ac:dyDescent="0.2">
      <c r="A68" s="91" t="s">
        <v>468</v>
      </c>
      <c r="B68" s="106" t="s">
        <v>89</v>
      </c>
      <c r="C68" s="33" t="s">
        <v>29</v>
      </c>
      <c r="D68" s="69">
        <v>786.6</v>
      </c>
      <c r="E68" s="35"/>
      <c r="F68" s="35"/>
      <c r="G68" s="70"/>
      <c r="H68" s="69"/>
      <c r="I68" s="50"/>
      <c r="J68" s="82"/>
    </row>
    <row r="69" spans="1:10" s="14" customFormat="1" ht="179.25" customHeight="1" outlineLevel="1" x14ac:dyDescent="0.2">
      <c r="A69" s="91" t="s">
        <v>469</v>
      </c>
      <c r="B69" s="106" t="s">
        <v>260</v>
      </c>
      <c r="C69" s="33" t="s">
        <v>29</v>
      </c>
      <c r="D69" s="69">
        <v>2247.06</v>
      </c>
      <c r="E69" s="35"/>
      <c r="F69" s="35"/>
      <c r="G69" s="70"/>
      <c r="H69" s="69"/>
      <c r="I69" s="50"/>
      <c r="J69" s="82"/>
    </row>
    <row r="70" spans="1:10" s="14" customFormat="1" ht="219" customHeight="1" outlineLevel="1" x14ac:dyDescent="0.2">
      <c r="A70" s="91" t="s">
        <v>470</v>
      </c>
      <c r="B70" s="106" t="s">
        <v>381</v>
      </c>
      <c r="C70" s="33" t="s">
        <v>29</v>
      </c>
      <c r="D70" s="69">
        <v>423.35</v>
      </c>
      <c r="E70" s="35"/>
      <c r="F70" s="35"/>
      <c r="G70" s="70"/>
      <c r="H70" s="69"/>
      <c r="I70" s="50"/>
      <c r="J70" s="82"/>
    </row>
    <row r="71" spans="1:10" s="14" customFormat="1" ht="131.25" customHeight="1" outlineLevel="1" x14ac:dyDescent="0.2">
      <c r="A71" s="298" t="s">
        <v>678</v>
      </c>
      <c r="B71" s="106" t="s">
        <v>691</v>
      </c>
      <c r="C71" s="33" t="s">
        <v>29</v>
      </c>
      <c r="D71" s="69">
        <v>634.79999999999995</v>
      </c>
      <c r="E71" s="35"/>
      <c r="F71" s="35"/>
      <c r="G71" s="70"/>
      <c r="H71" s="69"/>
      <c r="I71" s="50"/>
      <c r="J71" s="82"/>
    </row>
    <row r="72" spans="1:10" s="14" customFormat="1" ht="183.75" customHeight="1" outlineLevel="1" x14ac:dyDescent="0.2">
      <c r="A72" s="298" t="s">
        <v>679</v>
      </c>
      <c r="B72" s="106" t="s">
        <v>692</v>
      </c>
      <c r="C72" s="33" t="s">
        <v>29</v>
      </c>
      <c r="D72" s="69">
        <v>44.79</v>
      </c>
      <c r="E72" s="35"/>
      <c r="F72" s="35"/>
      <c r="G72" s="70"/>
      <c r="H72" s="69"/>
      <c r="I72" s="50"/>
      <c r="J72" s="82"/>
    </row>
    <row r="73" spans="1:10" s="14" customFormat="1" x14ac:dyDescent="0.2">
      <c r="A73" s="91" t="s">
        <v>55</v>
      </c>
      <c r="B73" s="36" t="s">
        <v>50</v>
      </c>
      <c r="C73" s="33"/>
      <c r="D73" s="69">
        <v>0</v>
      </c>
      <c r="E73" s="70"/>
      <c r="F73" s="35"/>
      <c r="G73" s="70"/>
      <c r="H73" s="69"/>
      <c r="I73" s="50"/>
      <c r="J73" s="82"/>
    </row>
    <row r="74" spans="1:10" s="14" customFormat="1" ht="154.5" customHeight="1" outlineLevel="2" x14ac:dyDescent="0.2">
      <c r="A74" s="91" t="s">
        <v>471</v>
      </c>
      <c r="B74" s="37" t="s">
        <v>382</v>
      </c>
      <c r="C74" s="33" t="s">
        <v>29</v>
      </c>
      <c r="D74" s="69">
        <v>67</v>
      </c>
      <c r="E74" s="35"/>
      <c r="F74" s="35"/>
      <c r="G74" s="70"/>
      <c r="H74" s="69"/>
      <c r="I74" s="50"/>
      <c r="J74" s="82"/>
    </row>
    <row r="75" spans="1:10" s="14" customFormat="1" x14ac:dyDescent="0.2">
      <c r="A75" s="218" t="s">
        <v>57</v>
      </c>
      <c r="B75" s="210" t="s">
        <v>52</v>
      </c>
      <c r="C75" s="252"/>
      <c r="D75" s="219">
        <v>0</v>
      </c>
      <c r="E75" s="219"/>
      <c r="F75" s="219"/>
      <c r="G75" s="253"/>
      <c r="H75" s="69"/>
      <c r="I75" s="50"/>
      <c r="J75" s="82"/>
    </row>
    <row r="76" spans="1:10" s="14" customFormat="1" ht="12.75" customHeight="1" outlineLevel="1" x14ac:dyDescent="0.2">
      <c r="A76" s="91" t="s">
        <v>59</v>
      </c>
      <c r="B76" s="34" t="s">
        <v>429</v>
      </c>
      <c r="C76" s="33"/>
      <c r="D76" s="69">
        <v>0</v>
      </c>
      <c r="E76" s="70"/>
      <c r="F76" s="35"/>
      <c r="G76" s="70"/>
      <c r="H76" s="69"/>
      <c r="I76" s="50"/>
      <c r="J76" s="82"/>
    </row>
    <row r="77" spans="1:10" s="14" customFormat="1" ht="142.5" customHeight="1" outlineLevel="1" x14ac:dyDescent="0.2">
      <c r="A77" s="91" t="s">
        <v>61</v>
      </c>
      <c r="B77" s="106" t="s">
        <v>430</v>
      </c>
      <c r="C77" s="33"/>
      <c r="D77" s="69">
        <v>0</v>
      </c>
      <c r="E77" s="70"/>
      <c r="F77" s="35"/>
      <c r="G77" s="70"/>
      <c r="H77" s="69"/>
      <c r="I77" s="50"/>
      <c r="J77" s="82"/>
    </row>
    <row r="78" spans="1:10" s="14" customFormat="1" ht="14.25" customHeight="1" outlineLevel="1" x14ac:dyDescent="0.2">
      <c r="A78" s="91" t="s">
        <v>162</v>
      </c>
      <c r="B78" s="106" t="s">
        <v>245</v>
      </c>
      <c r="C78" s="33" t="s">
        <v>29</v>
      </c>
      <c r="D78" s="69">
        <v>817.02</v>
      </c>
      <c r="E78" s="35"/>
      <c r="F78" s="35"/>
      <c r="G78" s="70"/>
      <c r="H78" s="69"/>
      <c r="I78" s="50"/>
      <c r="J78" s="102"/>
    </row>
    <row r="79" spans="1:10" s="14" customFormat="1" ht="178.5" customHeight="1" outlineLevel="1" x14ac:dyDescent="0.2">
      <c r="A79" s="91" t="s">
        <v>67</v>
      </c>
      <c r="B79" s="106" t="s">
        <v>431</v>
      </c>
      <c r="C79" s="33"/>
      <c r="D79" s="69">
        <v>0</v>
      </c>
      <c r="E79" s="70"/>
      <c r="F79" s="35"/>
      <c r="G79" s="70"/>
      <c r="H79" s="69"/>
      <c r="I79" s="50"/>
      <c r="J79" s="82"/>
    </row>
    <row r="80" spans="1:10" s="14" customFormat="1" ht="13.5" customHeight="1" outlineLevel="1" x14ac:dyDescent="0.2">
      <c r="A80" s="91" t="s">
        <v>472</v>
      </c>
      <c r="B80" s="106" t="s">
        <v>342</v>
      </c>
      <c r="C80" s="33" t="s">
        <v>29</v>
      </c>
      <c r="D80" s="69">
        <v>556.48</v>
      </c>
      <c r="E80" s="35"/>
      <c r="F80" s="35"/>
      <c r="G80" s="70"/>
      <c r="H80" s="69"/>
      <c r="I80" s="50"/>
      <c r="J80" s="102"/>
    </row>
    <row r="81" spans="1:10" s="14" customFormat="1" ht="144.75" customHeight="1" outlineLevel="1" x14ac:dyDescent="0.2">
      <c r="A81" s="91" t="s">
        <v>269</v>
      </c>
      <c r="B81" s="106" t="s">
        <v>343</v>
      </c>
      <c r="C81" s="33" t="s">
        <v>29</v>
      </c>
      <c r="D81" s="69">
        <v>173.82</v>
      </c>
      <c r="E81" s="35"/>
      <c r="F81" s="35"/>
      <c r="G81" s="70"/>
      <c r="H81" s="69"/>
      <c r="I81" s="50"/>
      <c r="J81" s="82"/>
    </row>
    <row r="82" spans="1:10" s="14" customFormat="1" ht="78.75" customHeight="1" outlineLevel="1" x14ac:dyDescent="0.2">
      <c r="A82" s="91" t="s">
        <v>62</v>
      </c>
      <c r="B82" s="106" t="s">
        <v>383</v>
      </c>
      <c r="C82" s="33" t="s">
        <v>29</v>
      </c>
      <c r="D82" s="69">
        <v>786.6</v>
      </c>
      <c r="E82" s="35"/>
      <c r="F82" s="35"/>
      <c r="G82" s="70"/>
      <c r="H82" s="69"/>
      <c r="I82" s="50"/>
      <c r="J82" s="82"/>
    </row>
    <row r="83" spans="1:10" s="14" customFormat="1" ht="272.25" customHeight="1" outlineLevel="1" x14ac:dyDescent="0.2">
      <c r="A83" s="2"/>
      <c r="B83" s="106" t="s">
        <v>693</v>
      </c>
      <c r="C83" s="55"/>
      <c r="D83" s="69">
        <v>0</v>
      </c>
      <c r="E83" s="70"/>
      <c r="F83" s="35"/>
      <c r="G83" s="70"/>
      <c r="H83" s="69"/>
      <c r="I83" s="50"/>
      <c r="J83" s="82"/>
    </row>
    <row r="84" spans="1:10" s="14" customFormat="1" ht="105.75" customHeight="1" outlineLevel="1" x14ac:dyDescent="0.2">
      <c r="A84" s="91" t="s">
        <v>64</v>
      </c>
      <c r="B84" s="106" t="s">
        <v>56</v>
      </c>
      <c r="C84" s="33" t="s">
        <v>270</v>
      </c>
      <c r="D84" s="69">
        <v>434.85</v>
      </c>
      <c r="E84" s="35"/>
      <c r="F84" s="35"/>
      <c r="G84" s="70"/>
      <c r="H84" s="69"/>
      <c r="I84" s="50"/>
      <c r="J84" s="82"/>
    </row>
    <row r="85" spans="1:10" s="14" customFormat="1" x14ac:dyDescent="0.2">
      <c r="A85" s="218" t="s">
        <v>69</v>
      </c>
      <c r="B85" s="210" t="s">
        <v>58</v>
      </c>
      <c r="C85" s="252"/>
      <c r="D85" s="219">
        <v>0</v>
      </c>
      <c r="E85" s="219"/>
      <c r="F85" s="219"/>
      <c r="G85" s="253"/>
      <c r="H85" s="69"/>
      <c r="I85" s="50"/>
      <c r="J85" s="82"/>
    </row>
    <row r="86" spans="1:10" s="14" customFormat="1" x14ac:dyDescent="0.2">
      <c r="A86" s="91" t="s">
        <v>71</v>
      </c>
      <c r="B86" s="36" t="s">
        <v>60</v>
      </c>
      <c r="C86" s="33"/>
      <c r="D86" s="69">
        <v>0</v>
      </c>
      <c r="E86" s="70"/>
      <c r="F86" s="35"/>
      <c r="G86" s="70"/>
      <c r="H86" s="69"/>
      <c r="I86" s="50"/>
      <c r="J86" s="82"/>
    </row>
    <row r="87" spans="1:10" s="14" customFormat="1" ht="180" customHeight="1" outlineLevel="1" x14ac:dyDescent="0.2">
      <c r="A87" s="91" t="s">
        <v>73</v>
      </c>
      <c r="B87" s="106" t="s">
        <v>384</v>
      </c>
      <c r="C87" s="33"/>
      <c r="D87" s="69">
        <v>0</v>
      </c>
      <c r="E87" s="70"/>
      <c r="F87" s="35"/>
      <c r="G87" s="70"/>
      <c r="H87" s="69"/>
      <c r="I87" s="50"/>
      <c r="J87" s="82"/>
    </row>
    <row r="88" spans="1:10" s="23" customFormat="1" ht="14.25" customHeight="1" outlineLevel="1" x14ac:dyDescent="0.2">
      <c r="A88" s="91" t="s">
        <v>473</v>
      </c>
      <c r="B88" s="106" t="s">
        <v>694</v>
      </c>
      <c r="C88" s="33" t="s">
        <v>29</v>
      </c>
      <c r="D88" s="107">
        <v>451.72</v>
      </c>
      <c r="E88" s="35"/>
      <c r="F88" s="35"/>
      <c r="G88" s="21"/>
      <c r="H88" s="69"/>
      <c r="I88" s="50"/>
      <c r="J88" s="82"/>
    </row>
    <row r="89" spans="1:10" s="14" customFormat="1" ht="14.25" customHeight="1" outlineLevel="2" x14ac:dyDescent="0.2">
      <c r="A89" s="91" t="s">
        <v>474</v>
      </c>
      <c r="B89" s="106" t="s">
        <v>695</v>
      </c>
      <c r="C89" s="33" t="s">
        <v>29</v>
      </c>
      <c r="D89" s="107">
        <v>378.49</v>
      </c>
      <c r="E89" s="35"/>
      <c r="F89" s="35"/>
      <c r="G89" s="21"/>
      <c r="H89" s="69"/>
      <c r="I89" s="50"/>
      <c r="J89" s="82"/>
    </row>
    <row r="90" spans="1:10" s="14" customFormat="1" ht="103.5" customHeight="1" outlineLevel="1" x14ac:dyDescent="0.2">
      <c r="A90" s="91" t="s">
        <v>74</v>
      </c>
      <c r="B90" s="106" t="s">
        <v>385</v>
      </c>
      <c r="C90" s="33" t="s">
        <v>29</v>
      </c>
      <c r="D90" s="107">
        <v>149.15</v>
      </c>
      <c r="E90" s="35"/>
      <c r="F90" s="35"/>
      <c r="G90" s="21"/>
      <c r="H90" s="69"/>
      <c r="I90" s="50"/>
      <c r="J90" s="82"/>
    </row>
    <row r="91" spans="1:10" s="14" customFormat="1" ht="104.25" customHeight="1" outlineLevel="1" x14ac:dyDescent="0.2">
      <c r="A91" s="91" t="s">
        <v>257</v>
      </c>
      <c r="B91" s="106" t="s">
        <v>386</v>
      </c>
      <c r="C91" s="33" t="s">
        <v>29</v>
      </c>
      <c r="D91" s="107">
        <v>352.63</v>
      </c>
      <c r="E91" s="35"/>
      <c r="F91" s="35"/>
      <c r="G91" s="21"/>
      <c r="H91" s="69"/>
      <c r="I91" s="50"/>
      <c r="J91" s="82"/>
    </row>
    <row r="92" spans="1:10" s="14" customFormat="1" ht="93" customHeight="1" outlineLevel="1" x14ac:dyDescent="0.2">
      <c r="A92" s="91" t="s">
        <v>475</v>
      </c>
      <c r="B92" s="106" t="s">
        <v>323</v>
      </c>
      <c r="C92" s="33" t="s">
        <v>29</v>
      </c>
      <c r="D92" s="107">
        <v>1075.3900000000001</v>
      </c>
      <c r="E92" s="35"/>
      <c r="F92" s="35"/>
      <c r="G92" s="21"/>
      <c r="H92" s="69"/>
      <c r="I92" s="50"/>
      <c r="J92" s="82"/>
    </row>
    <row r="93" spans="1:10" s="14" customFormat="1" x14ac:dyDescent="0.2">
      <c r="A93" s="91" t="s">
        <v>75</v>
      </c>
      <c r="B93" s="36" t="s">
        <v>65</v>
      </c>
      <c r="C93" s="33"/>
      <c r="D93" s="69">
        <v>0</v>
      </c>
      <c r="E93" s="70"/>
      <c r="F93" s="35"/>
      <c r="G93" s="70"/>
      <c r="H93" s="69"/>
      <c r="I93" s="50"/>
      <c r="J93" s="82"/>
    </row>
    <row r="94" spans="1:10" s="14" customFormat="1" ht="103.5" customHeight="1" outlineLevel="1" x14ac:dyDescent="0.2">
      <c r="A94" s="91" t="s">
        <v>76</v>
      </c>
      <c r="B94" s="106" t="s">
        <v>387</v>
      </c>
      <c r="C94" s="55"/>
      <c r="D94" s="69"/>
      <c r="E94" s="70"/>
      <c r="F94" s="35"/>
      <c r="G94" s="70"/>
      <c r="H94" s="69"/>
      <c r="I94" s="50"/>
      <c r="J94" s="82"/>
    </row>
    <row r="95" spans="1:10" s="14" customFormat="1" ht="25.5" customHeight="1" outlineLevel="1" x14ac:dyDescent="0.2">
      <c r="A95" s="91" t="s">
        <v>77</v>
      </c>
      <c r="B95" s="106" t="s">
        <v>170</v>
      </c>
      <c r="C95" s="33" t="s">
        <v>29</v>
      </c>
      <c r="D95" s="69">
        <v>252.5</v>
      </c>
      <c r="E95" s="35"/>
      <c r="F95" s="35"/>
      <c r="G95" s="70"/>
      <c r="H95" s="69"/>
      <c r="I95" s="50"/>
      <c r="J95" s="82"/>
    </row>
    <row r="96" spans="1:10" s="14" customFormat="1" ht="25.5" customHeight="1" outlineLevel="1" x14ac:dyDescent="0.2">
      <c r="A96" s="91" t="s">
        <v>78</v>
      </c>
      <c r="B96" s="106" t="s">
        <v>171</v>
      </c>
      <c r="C96" s="33" t="s">
        <v>29</v>
      </c>
      <c r="D96" s="69">
        <v>50.06</v>
      </c>
      <c r="E96" s="35"/>
      <c r="F96" s="35"/>
      <c r="G96" s="70"/>
      <c r="H96" s="69"/>
      <c r="I96" s="50"/>
      <c r="J96" s="82"/>
    </row>
    <row r="97" spans="1:10" s="14" customFormat="1" x14ac:dyDescent="0.2">
      <c r="A97" s="91" t="s">
        <v>79</v>
      </c>
      <c r="B97" s="36" t="s">
        <v>63</v>
      </c>
      <c r="C97" s="33"/>
      <c r="D97" s="69">
        <v>0</v>
      </c>
      <c r="E97" s="70"/>
      <c r="F97" s="35"/>
      <c r="G97" s="70"/>
      <c r="H97" s="69"/>
      <c r="I97" s="50"/>
      <c r="J97" s="82"/>
    </row>
    <row r="98" spans="1:10" s="14" customFormat="1" ht="166.5" customHeight="1" outlineLevel="1" x14ac:dyDescent="0.2">
      <c r="A98" s="91" t="s">
        <v>81</v>
      </c>
      <c r="B98" s="106" t="s">
        <v>388</v>
      </c>
      <c r="C98" s="55"/>
      <c r="D98" s="69">
        <v>0</v>
      </c>
      <c r="E98" s="70"/>
      <c r="F98" s="35"/>
      <c r="G98" s="70"/>
      <c r="H98" s="69"/>
      <c r="I98" s="50"/>
      <c r="J98" s="82"/>
    </row>
    <row r="99" spans="1:10" s="14" customFormat="1" ht="25.5" customHeight="1" outlineLevel="1" x14ac:dyDescent="0.2">
      <c r="A99" s="91" t="s">
        <v>82</v>
      </c>
      <c r="B99" s="106" t="s">
        <v>172</v>
      </c>
      <c r="C99" s="33" t="s">
        <v>29</v>
      </c>
      <c r="D99" s="69">
        <v>149.15</v>
      </c>
      <c r="E99" s="35"/>
      <c r="F99" s="35"/>
      <c r="G99" s="70"/>
      <c r="H99" s="69"/>
      <c r="I99" s="50"/>
      <c r="J99" s="82"/>
    </row>
    <row r="100" spans="1:10" s="14" customFormat="1" x14ac:dyDescent="0.2">
      <c r="A100" s="91" t="s">
        <v>476</v>
      </c>
      <c r="B100" s="36" t="s">
        <v>267</v>
      </c>
      <c r="D100" s="76"/>
      <c r="E100" s="76"/>
      <c r="F100" s="35"/>
      <c r="G100" s="76"/>
      <c r="H100" s="69"/>
      <c r="I100" s="50"/>
      <c r="J100" s="82"/>
    </row>
    <row r="101" spans="1:10" s="14" customFormat="1" ht="166.5" customHeight="1" outlineLevel="1" x14ac:dyDescent="0.2">
      <c r="A101" s="91" t="s">
        <v>477</v>
      </c>
      <c r="B101" s="106" t="s">
        <v>344</v>
      </c>
      <c r="C101" s="33" t="s">
        <v>29</v>
      </c>
      <c r="D101" s="69">
        <v>329.45</v>
      </c>
      <c r="E101" s="35"/>
      <c r="F101" s="35"/>
      <c r="G101" s="70"/>
      <c r="H101" s="69"/>
      <c r="I101" s="50"/>
      <c r="J101" s="82"/>
    </row>
    <row r="102" spans="1:10" s="14" customFormat="1" ht="171.75" customHeight="1" outlineLevel="1" x14ac:dyDescent="0.2">
      <c r="A102" s="91" t="s">
        <v>478</v>
      </c>
      <c r="B102" s="106" t="s">
        <v>345</v>
      </c>
      <c r="C102" s="33" t="s">
        <v>29</v>
      </c>
      <c r="D102" s="69">
        <v>23.18</v>
      </c>
      <c r="E102" s="35"/>
      <c r="F102" s="35"/>
      <c r="G102" s="70"/>
      <c r="H102" s="69"/>
      <c r="I102" s="50"/>
      <c r="J102" s="82"/>
    </row>
    <row r="103" spans="1:10" s="14" customFormat="1" ht="127.5" outlineLevel="1" x14ac:dyDescent="0.2">
      <c r="A103" s="91" t="s">
        <v>706</v>
      </c>
      <c r="B103" s="106" t="s">
        <v>707</v>
      </c>
      <c r="C103" s="33" t="s">
        <v>29</v>
      </c>
      <c r="D103" s="107">
        <v>222.41</v>
      </c>
      <c r="E103" s="35"/>
      <c r="F103" s="35"/>
      <c r="G103" s="21"/>
      <c r="H103" s="69"/>
      <c r="I103" s="50"/>
      <c r="J103" s="82"/>
    </row>
    <row r="104" spans="1:10" s="14" customFormat="1" x14ac:dyDescent="0.2">
      <c r="A104" s="91" t="s">
        <v>83</v>
      </c>
      <c r="B104" s="36" t="s">
        <v>173</v>
      </c>
      <c r="D104" s="76">
        <v>0</v>
      </c>
      <c r="E104" s="76"/>
      <c r="F104" s="35"/>
      <c r="G104" s="76"/>
      <c r="H104" s="69"/>
      <c r="I104" s="50"/>
      <c r="J104" s="82"/>
    </row>
    <row r="105" spans="1:10" s="14" customFormat="1" ht="78.75" customHeight="1" outlineLevel="1" x14ac:dyDescent="0.2">
      <c r="A105" s="91" t="s">
        <v>84</v>
      </c>
      <c r="B105" s="118" t="s">
        <v>736</v>
      </c>
      <c r="C105" s="33" t="s">
        <v>29</v>
      </c>
      <c r="D105" s="69">
        <v>1075.3900000000001</v>
      </c>
      <c r="E105" s="35"/>
      <c r="F105" s="35"/>
      <c r="G105" s="70"/>
      <c r="H105" s="69"/>
      <c r="I105" s="50"/>
      <c r="J105" s="82"/>
    </row>
    <row r="106" spans="1:10" s="14" customFormat="1" ht="193.5" customHeight="1" outlineLevel="1" x14ac:dyDescent="0.2">
      <c r="A106" s="91"/>
      <c r="B106" s="106" t="s">
        <v>309</v>
      </c>
      <c r="C106" s="59"/>
      <c r="D106" s="69">
        <v>0</v>
      </c>
      <c r="E106" s="70"/>
      <c r="F106" s="35"/>
      <c r="G106" s="70"/>
      <c r="H106" s="69"/>
      <c r="I106" s="50"/>
      <c r="J106" s="82"/>
    </row>
    <row r="107" spans="1:10" s="14" customFormat="1" ht="51.75" customHeight="1" outlineLevel="1" collapsed="1" x14ac:dyDescent="0.2">
      <c r="A107" s="91"/>
      <c r="B107" s="119" t="s">
        <v>389</v>
      </c>
      <c r="C107" s="59"/>
      <c r="D107" s="69">
        <v>0</v>
      </c>
      <c r="E107" s="70"/>
      <c r="F107" s="35"/>
      <c r="G107" s="70"/>
      <c r="H107" s="69"/>
      <c r="I107" s="50"/>
      <c r="J107" s="82"/>
    </row>
    <row r="108" spans="1:10" s="14" customFormat="1" ht="63.75" customHeight="1" outlineLevel="1" x14ac:dyDescent="0.2">
      <c r="A108" s="91" t="s">
        <v>330</v>
      </c>
      <c r="B108" s="106" t="s">
        <v>316</v>
      </c>
      <c r="C108" s="33" t="s">
        <v>270</v>
      </c>
      <c r="D108" s="70">
        <v>89.84</v>
      </c>
      <c r="E108" s="35"/>
      <c r="F108" s="35"/>
      <c r="G108" s="70"/>
      <c r="H108" s="69"/>
      <c r="I108" s="50"/>
      <c r="J108" s="82"/>
    </row>
    <row r="109" spans="1:10" s="14" customFormat="1" x14ac:dyDescent="0.2">
      <c r="A109" s="91" t="s">
        <v>85</v>
      </c>
      <c r="B109" s="38" t="s">
        <v>66</v>
      </c>
      <c r="D109" s="69">
        <v>0</v>
      </c>
      <c r="E109" s="70"/>
      <c r="F109" s="35"/>
      <c r="G109" s="70"/>
      <c r="H109" s="69"/>
      <c r="I109" s="50"/>
      <c r="J109" s="82"/>
    </row>
    <row r="110" spans="1:10" s="14" customFormat="1" ht="102.75" customHeight="1" outlineLevel="1" x14ac:dyDescent="0.2">
      <c r="A110" s="91" t="s">
        <v>87</v>
      </c>
      <c r="B110" s="106" t="s">
        <v>265</v>
      </c>
      <c r="C110" s="33" t="s">
        <v>270</v>
      </c>
      <c r="D110" s="69">
        <v>26.25</v>
      </c>
      <c r="E110" s="35"/>
      <c r="F110" s="35"/>
      <c r="G110" s="70"/>
      <c r="H110" s="69"/>
      <c r="I110" s="50"/>
      <c r="J110" s="82"/>
    </row>
    <row r="111" spans="1:10" s="14" customFormat="1" ht="183" customHeight="1" outlineLevel="1" x14ac:dyDescent="0.2">
      <c r="A111" s="91" t="s">
        <v>255</v>
      </c>
      <c r="B111" s="106" t="s">
        <v>68</v>
      </c>
      <c r="C111" s="55"/>
      <c r="D111" s="69">
        <v>0</v>
      </c>
      <c r="E111" s="70"/>
      <c r="F111" s="35"/>
      <c r="G111" s="70"/>
      <c r="H111" s="69"/>
      <c r="I111" s="50"/>
      <c r="J111" s="82"/>
    </row>
    <row r="112" spans="1:10" s="14" customFormat="1" ht="25.5" customHeight="1" outlineLevel="1" x14ac:dyDescent="0.2">
      <c r="A112" s="91" t="s">
        <v>479</v>
      </c>
      <c r="B112" s="106" t="s">
        <v>696</v>
      </c>
      <c r="C112" s="33" t="s">
        <v>270</v>
      </c>
      <c r="D112" s="69">
        <v>124.01</v>
      </c>
      <c r="E112" s="35"/>
      <c r="F112" s="35"/>
      <c r="G112" s="70"/>
      <c r="H112" s="69"/>
      <c r="I112" s="50"/>
      <c r="J112" s="82"/>
    </row>
    <row r="113" spans="1:10" s="14" customFormat="1" ht="25.5" customHeight="1" outlineLevel="1" x14ac:dyDescent="0.2">
      <c r="A113" s="91" t="s">
        <v>480</v>
      </c>
      <c r="B113" s="106" t="s">
        <v>697</v>
      </c>
      <c r="C113" s="33" t="s">
        <v>270</v>
      </c>
      <c r="D113" s="69">
        <v>28.39</v>
      </c>
      <c r="E113" s="35"/>
      <c r="F113" s="35"/>
      <c r="G113" s="70"/>
      <c r="H113" s="69"/>
      <c r="I113" s="50"/>
      <c r="J113" s="82"/>
    </row>
    <row r="114" spans="1:10" s="14" customFormat="1" ht="40.5" customHeight="1" outlineLevel="1" x14ac:dyDescent="0.2">
      <c r="A114" s="91" t="s">
        <v>481</v>
      </c>
      <c r="B114" s="106" t="s">
        <v>268</v>
      </c>
      <c r="C114" s="33" t="s">
        <v>270</v>
      </c>
      <c r="D114" s="69">
        <v>172.4</v>
      </c>
      <c r="E114" s="35"/>
      <c r="F114" s="35"/>
      <c r="G114" s="70"/>
      <c r="H114" s="69"/>
      <c r="I114" s="50"/>
      <c r="J114" s="82"/>
    </row>
    <row r="115" spans="1:10" s="14" customFormat="1" ht="78" customHeight="1" outlineLevel="1" x14ac:dyDescent="0.2">
      <c r="A115" s="91" t="s">
        <v>482</v>
      </c>
      <c r="B115" s="106" t="s">
        <v>266</v>
      </c>
      <c r="C115" s="33" t="s">
        <v>270</v>
      </c>
      <c r="D115" s="69">
        <v>63.78</v>
      </c>
      <c r="E115" s="35"/>
      <c r="F115" s="35"/>
      <c r="G115" s="70"/>
      <c r="H115" s="69"/>
      <c r="I115" s="50"/>
      <c r="J115" s="82"/>
    </row>
    <row r="116" spans="1:10" s="14" customFormat="1" x14ac:dyDescent="0.2">
      <c r="A116" s="218" t="s">
        <v>90</v>
      </c>
      <c r="B116" s="210" t="s">
        <v>70</v>
      </c>
      <c r="C116" s="252"/>
      <c r="D116" s="219">
        <v>0</v>
      </c>
      <c r="E116" s="219"/>
      <c r="F116" s="219"/>
      <c r="G116" s="253"/>
      <c r="H116" s="69"/>
      <c r="I116" s="50"/>
      <c r="J116" s="82"/>
    </row>
    <row r="117" spans="1:10" s="14" customFormat="1" x14ac:dyDescent="0.2">
      <c r="A117" s="91" t="s">
        <v>92</v>
      </c>
      <c r="B117" s="36" t="s">
        <v>72</v>
      </c>
      <c r="C117" s="33"/>
      <c r="D117" s="69">
        <v>0</v>
      </c>
      <c r="E117" s="70"/>
      <c r="F117" s="35"/>
      <c r="G117" s="70"/>
      <c r="H117" s="69"/>
      <c r="I117" s="50"/>
      <c r="J117" s="82"/>
    </row>
    <row r="118" spans="1:10" s="14" customFormat="1" ht="220.5" customHeight="1" outlineLevel="1" x14ac:dyDescent="0.2">
      <c r="A118" s="91" t="s">
        <v>94</v>
      </c>
      <c r="B118" s="105" t="s">
        <v>390</v>
      </c>
      <c r="C118" s="33" t="s">
        <v>29</v>
      </c>
      <c r="D118" s="69">
        <v>2070.58</v>
      </c>
      <c r="E118" s="35"/>
      <c r="F118" s="35"/>
      <c r="G118" s="70"/>
      <c r="H118" s="69"/>
      <c r="I118" s="50"/>
      <c r="J118" s="82"/>
    </row>
    <row r="119" spans="1:10" s="39" customFormat="1" ht="156.75" customHeight="1" outlineLevel="1" collapsed="1" x14ac:dyDescent="0.2">
      <c r="A119" s="91" t="s">
        <v>95</v>
      </c>
      <c r="B119" s="106" t="s">
        <v>247</v>
      </c>
      <c r="C119" s="33" t="s">
        <v>29</v>
      </c>
      <c r="D119" s="69">
        <v>957.85</v>
      </c>
      <c r="E119" s="35"/>
      <c r="F119" s="35"/>
      <c r="G119" s="70"/>
      <c r="H119" s="69"/>
      <c r="I119" s="50"/>
      <c r="J119" s="82"/>
    </row>
    <row r="120" spans="1:10" s="14" customFormat="1" ht="230.25" customHeight="1" outlineLevel="1" x14ac:dyDescent="0.2">
      <c r="A120" s="91" t="s">
        <v>96</v>
      </c>
      <c r="B120" s="106" t="s">
        <v>256</v>
      </c>
      <c r="C120" s="33" t="s">
        <v>29</v>
      </c>
      <c r="D120" s="69">
        <v>837.78</v>
      </c>
      <c r="E120" s="35"/>
      <c r="F120" s="35"/>
      <c r="G120" s="70"/>
      <c r="H120" s="69"/>
      <c r="I120" s="50"/>
      <c r="J120" s="82"/>
    </row>
    <row r="121" spans="1:10" s="23" customFormat="1" x14ac:dyDescent="0.2">
      <c r="A121" s="91" t="s">
        <v>97</v>
      </c>
      <c r="B121" s="36" t="s">
        <v>80</v>
      </c>
      <c r="C121" s="20"/>
      <c r="D121" s="21">
        <v>0</v>
      </c>
      <c r="E121" s="21"/>
      <c r="F121" s="35"/>
      <c r="G121" s="21"/>
      <c r="H121" s="69"/>
      <c r="I121" s="50"/>
      <c r="J121" s="82"/>
    </row>
    <row r="122" spans="1:10" s="23" customFormat="1" ht="102" customHeight="1" outlineLevel="1" x14ac:dyDescent="0.2">
      <c r="A122" s="91" t="s">
        <v>99</v>
      </c>
      <c r="B122" s="106" t="s">
        <v>264</v>
      </c>
      <c r="C122" s="33"/>
      <c r="D122" s="69">
        <v>0</v>
      </c>
      <c r="E122" s="70"/>
      <c r="F122" s="35"/>
      <c r="G122" s="70"/>
      <c r="H122" s="69"/>
      <c r="I122" s="50"/>
      <c r="J122" s="82"/>
    </row>
    <row r="123" spans="1:10" s="23" customFormat="1" ht="38.25" customHeight="1" outlineLevel="1" x14ac:dyDescent="0.2">
      <c r="A123" s="91" t="s">
        <v>483</v>
      </c>
      <c r="B123" s="106" t="s">
        <v>251</v>
      </c>
      <c r="C123" s="33" t="s">
        <v>29</v>
      </c>
      <c r="D123" s="69">
        <v>1095.27</v>
      </c>
      <c r="E123" s="35"/>
      <c r="F123" s="35"/>
      <c r="G123" s="70"/>
      <c r="H123" s="69"/>
      <c r="I123" s="50"/>
      <c r="J123" s="82"/>
    </row>
    <row r="124" spans="1:10" s="23" customFormat="1" ht="40.5" customHeight="1" outlineLevel="1" x14ac:dyDescent="0.2">
      <c r="A124" s="91" t="s">
        <v>484</v>
      </c>
      <c r="B124" s="106" t="s">
        <v>253</v>
      </c>
      <c r="C124" s="33" t="s">
        <v>29</v>
      </c>
      <c r="D124" s="69">
        <v>8.73</v>
      </c>
      <c r="E124" s="35"/>
      <c r="F124" s="35"/>
      <c r="G124" s="70"/>
      <c r="H124" s="69"/>
      <c r="I124" s="50"/>
      <c r="J124" s="82"/>
    </row>
    <row r="125" spans="1:10" s="23" customFormat="1" ht="39.75" customHeight="1" outlineLevel="1" x14ac:dyDescent="0.2">
      <c r="A125" s="91" t="s">
        <v>485</v>
      </c>
      <c r="B125" s="106" t="s">
        <v>252</v>
      </c>
      <c r="C125" s="33" t="s">
        <v>29</v>
      </c>
      <c r="D125" s="69">
        <v>8.73</v>
      </c>
      <c r="E125" s="35"/>
      <c r="F125" s="35"/>
      <c r="G125" s="70"/>
      <c r="H125" s="69"/>
      <c r="I125" s="50"/>
      <c r="J125" s="82"/>
    </row>
    <row r="126" spans="1:10" s="14" customFormat="1" x14ac:dyDescent="0.2">
      <c r="A126" s="91" t="s">
        <v>258</v>
      </c>
      <c r="B126" s="36" t="s">
        <v>63</v>
      </c>
      <c r="C126" s="33"/>
      <c r="D126" s="69">
        <v>0</v>
      </c>
      <c r="E126" s="70"/>
      <c r="F126" s="35"/>
      <c r="G126" s="70"/>
      <c r="H126" s="69"/>
      <c r="I126" s="50"/>
      <c r="J126" s="82"/>
    </row>
    <row r="127" spans="1:10" s="14" customFormat="1" ht="142.5" customHeight="1" outlineLevel="1" x14ac:dyDescent="0.2">
      <c r="A127" s="91" t="s">
        <v>259</v>
      </c>
      <c r="B127" s="106" t="s">
        <v>88</v>
      </c>
      <c r="C127" s="55"/>
      <c r="D127" s="69">
        <v>0</v>
      </c>
      <c r="E127" s="70"/>
      <c r="F127" s="35"/>
      <c r="G127" s="70"/>
      <c r="H127" s="69"/>
      <c r="I127" s="50"/>
      <c r="J127" s="82"/>
    </row>
    <row r="128" spans="1:10" s="14" customFormat="1" ht="25.5" customHeight="1" outlineLevel="1" x14ac:dyDescent="0.2">
      <c r="A128" s="91" t="s">
        <v>271</v>
      </c>
      <c r="B128" s="106" t="s">
        <v>246</v>
      </c>
      <c r="C128" s="33" t="s">
        <v>29</v>
      </c>
      <c r="D128" s="69">
        <v>110.45</v>
      </c>
      <c r="E128" s="35"/>
      <c r="F128" s="35"/>
      <c r="G128" s="70"/>
      <c r="H128" s="69"/>
      <c r="I128" s="50"/>
      <c r="J128" s="82"/>
    </row>
    <row r="129" spans="1:10" s="14" customFormat="1" x14ac:dyDescent="0.2">
      <c r="A129" s="91" t="s">
        <v>486</v>
      </c>
      <c r="B129" s="36" t="s">
        <v>432</v>
      </c>
      <c r="C129" s="33"/>
      <c r="D129" s="69">
        <v>0</v>
      </c>
      <c r="E129" s="70"/>
      <c r="F129" s="35"/>
      <c r="G129" s="70"/>
      <c r="H129" s="69"/>
      <c r="I129" s="50"/>
      <c r="J129" s="82"/>
    </row>
    <row r="130" spans="1:10" s="14" customFormat="1" ht="296.25" customHeight="1" outlineLevel="1" x14ac:dyDescent="0.2">
      <c r="A130" s="91" t="s">
        <v>487</v>
      </c>
      <c r="B130" s="106" t="s">
        <v>347</v>
      </c>
      <c r="C130" s="33" t="s">
        <v>29</v>
      </c>
      <c r="D130" s="69">
        <v>423.35</v>
      </c>
      <c r="E130" s="35"/>
      <c r="F130" s="35"/>
      <c r="G130" s="70"/>
      <c r="H130" s="69"/>
      <c r="I130" s="50"/>
      <c r="J130" s="82"/>
    </row>
    <row r="131" spans="1:10" s="14" customFormat="1" ht="91.5" customHeight="1" outlineLevel="1" x14ac:dyDescent="0.2">
      <c r="A131" s="91" t="s">
        <v>488</v>
      </c>
      <c r="B131" s="106" t="s">
        <v>391</v>
      </c>
      <c r="C131" s="33" t="s">
        <v>29</v>
      </c>
      <c r="D131" s="69">
        <v>36.75</v>
      </c>
      <c r="E131" s="35"/>
      <c r="F131" s="35"/>
      <c r="G131" s="70"/>
      <c r="H131" s="69"/>
      <c r="I131" s="50"/>
      <c r="J131" s="82"/>
    </row>
    <row r="132" spans="1:10" s="14" customFormat="1" x14ac:dyDescent="0.2">
      <c r="A132" s="91" t="s">
        <v>489</v>
      </c>
      <c r="B132" s="36" t="s">
        <v>254</v>
      </c>
      <c r="C132" s="33"/>
      <c r="D132" s="69">
        <v>0</v>
      </c>
      <c r="E132" s="70"/>
      <c r="F132" s="35"/>
      <c r="G132" s="70"/>
      <c r="H132" s="69"/>
      <c r="I132" s="50"/>
      <c r="J132" s="82"/>
    </row>
    <row r="133" spans="1:10" s="14" customFormat="1" ht="272.25" customHeight="1" outlineLevel="1" x14ac:dyDescent="0.2">
      <c r="A133" s="91" t="s">
        <v>490</v>
      </c>
      <c r="B133" s="106" t="s">
        <v>335</v>
      </c>
      <c r="C133" s="33" t="s">
        <v>29</v>
      </c>
      <c r="D133" s="69">
        <v>1579.49</v>
      </c>
      <c r="E133" s="35"/>
      <c r="F133" s="35"/>
      <c r="G133" s="70"/>
      <c r="H133" s="69"/>
      <c r="I133" s="50"/>
      <c r="J133" s="82"/>
    </row>
    <row r="134" spans="1:10" s="14" customFormat="1" ht="271.5" customHeight="1" outlineLevel="1" x14ac:dyDescent="0.2">
      <c r="A134" s="91" t="s">
        <v>491</v>
      </c>
      <c r="B134" s="106" t="s">
        <v>392</v>
      </c>
      <c r="C134" s="33" t="s">
        <v>29</v>
      </c>
      <c r="D134" s="69">
        <v>414.43</v>
      </c>
      <c r="E134" s="35"/>
      <c r="F134" s="35"/>
      <c r="G134" s="70"/>
      <c r="H134" s="69"/>
      <c r="I134" s="50"/>
      <c r="J134" s="82"/>
    </row>
    <row r="135" spans="1:10" ht="25.5" x14ac:dyDescent="0.2">
      <c r="A135" s="91" t="s">
        <v>492</v>
      </c>
      <c r="B135" s="40" t="s">
        <v>86</v>
      </c>
      <c r="C135" s="20"/>
      <c r="D135" s="69">
        <v>0</v>
      </c>
      <c r="E135" s="84"/>
      <c r="F135" s="35"/>
      <c r="G135" s="84"/>
      <c r="H135" s="69"/>
      <c r="J135" s="82"/>
    </row>
    <row r="136" spans="1:10" ht="233.25" customHeight="1" outlineLevel="1" x14ac:dyDescent="0.2">
      <c r="A136" s="91" t="s">
        <v>493</v>
      </c>
      <c r="B136" s="106" t="s">
        <v>322</v>
      </c>
      <c r="C136" s="33" t="s">
        <v>29</v>
      </c>
      <c r="D136" s="69">
        <v>441.84</v>
      </c>
      <c r="E136" s="50"/>
      <c r="F136" s="35"/>
      <c r="G136" s="70"/>
      <c r="H136" s="69"/>
      <c r="J136" s="82"/>
    </row>
    <row r="137" spans="1:10" ht="270.75" customHeight="1" outlineLevel="1" x14ac:dyDescent="0.2">
      <c r="A137" s="91" t="s">
        <v>494</v>
      </c>
      <c r="B137" s="106" t="s">
        <v>393</v>
      </c>
      <c r="C137" s="33" t="s">
        <v>29</v>
      </c>
      <c r="D137" s="69">
        <v>168.67</v>
      </c>
      <c r="E137" s="50"/>
      <c r="F137" s="35"/>
      <c r="G137" s="70"/>
      <c r="H137" s="69"/>
      <c r="J137" s="82"/>
    </row>
    <row r="138" spans="1:10" ht="234" customHeight="1" outlineLevel="1" x14ac:dyDescent="0.2">
      <c r="A138" s="91" t="s">
        <v>495</v>
      </c>
      <c r="B138" s="106" t="s">
        <v>346</v>
      </c>
      <c r="C138" s="33" t="s">
        <v>29</v>
      </c>
      <c r="D138" s="69">
        <v>28.2</v>
      </c>
      <c r="E138" s="50"/>
      <c r="F138" s="35"/>
      <c r="G138" s="70"/>
      <c r="H138" s="69"/>
      <c r="J138" s="82"/>
    </row>
    <row r="139" spans="1:10" x14ac:dyDescent="0.2">
      <c r="A139" s="218" t="s">
        <v>100</v>
      </c>
      <c r="B139" s="210" t="s">
        <v>91</v>
      </c>
      <c r="C139" s="252"/>
      <c r="D139" s="219">
        <v>0</v>
      </c>
      <c r="E139" s="219"/>
      <c r="F139" s="219"/>
      <c r="G139" s="253"/>
      <c r="H139" s="69"/>
      <c r="J139" s="82"/>
    </row>
    <row r="140" spans="1:10" s="14" customFormat="1" x14ac:dyDescent="0.2">
      <c r="A140" s="91" t="s">
        <v>102</v>
      </c>
      <c r="B140" s="36" t="s">
        <v>93</v>
      </c>
      <c r="C140" s="33"/>
      <c r="D140" s="69">
        <v>0</v>
      </c>
      <c r="E140" s="70"/>
      <c r="F140" s="35"/>
      <c r="G140" s="70"/>
      <c r="H140" s="69"/>
      <c r="I140" s="50"/>
      <c r="J140" s="82"/>
    </row>
    <row r="141" spans="1:10" s="14" customFormat="1" ht="207" customHeight="1" outlineLevel="1" x14ac:dyDescent="0.2">
      <c r="A141" s="91" t="s">
        <v>104</v>
      </c>
      <c r="B141" s="106" t="s">
        <v>394</v>
      </c>
      <c r="C141" s="33" t="s">
        <v>29</v>
      </c>
      <c r="D141" s="69">
        <v>90.51</v>
      </c>
      <c r="E141" s="35"/>
      <c r="F141" s="35"/>
      <c r="G141" s="70"/>
      <c r="H141" s="69"/>
      <c r="I141" s="50"/>
      <c r="J141" s="82"/>
    </row>
    <row r="142" spans="1:10" s="14" customFormat="1" ht="233.25" customHeight="1" outlineLevel="1" x14ac:dyDescent="0.2">
      <c r="A142" s="91" t="s">
        <v>105</v>
      </c>
      <c r="B142" s="97" t="s">
        <v>395</v>
      </c>
      <c r="C142" s="33" t="s">
        <v>29</v>
      </c>
      <c r="D142" s="69">
        <v>18.899999999999999</v>
      </c>
      <c r="E142" s="35"/>
      <c r="F142" s="35"/>
      <c r="G142" s="70"/>
      <c r="H142" s="69"/>
      <c r="I142" s="50"/>
      <c r="J142" s="82"/>
    </row>
    <row r="143" spans="1:10" s="14" customFormat="1" ht="195.75" customHeight="1" outlineLevel="1" collapsed="1" x14ac:dyDescent="0.2">
      <c r="A143" s="91" t="s">
        <v>106</v>
      </c>
      <c r="B143" s="106" t="s">
        <v>396</v>
      </c>
      <c r="C143" s="33" t="s">
        <v>29</v>
      </c>
      <c r="D143" s="69">
        <v>21.03</v>
      </c>
      <c r="E143" s="35"/>
      <c r="F143" s="35"/>
      <c r="G143" s="70"/>
      <c r="H143" s="69"/>
      <c r="I143" s="50"/>
      <c r="J143" s="82"/>
    </row>
    <row r="144" spans="1:10" s="14" customFormat="1" x14ac:dyDescent="0.2">
      <c r="A144" s="91" t="s">
        <v>107</v>
      </c>
      <c r="B144" s="38" t="s">
        <v>98</v>
      </c>
      <c r="C144" s="33"/>
      <c r="D144" s="69">
        <v>0</v>
      </c>
      <c r="E144" s="70"/>
      <c r="F144" s="35"/>
      <c r="G144" s="70"/>
      <c r="H144" s="69"/>
      <c r="I144" s="50"/>
      <c r="J144" s="82"/>
    </row>
    <row r="145" spans="1:17" s="14" customFormat="1" ht="168.75" customHeight="1" outlineLevel="1" x14ac:dyDescent="0.2">
      <c r="A145" s="91" t="s">
        <v>109</v>
      </c>
      <c r="B145" s="106" t="s">
        <v>167</v>
      </c>
      <c r="C145" s="33" t="s">
        <v>29</v>
      </c>
      <c r="D145" s="69">
        <v>35.270000000000003</v>
      </c>
      <c r="E145" s="35"/>
      <c r="F145" s="35"/>
      <c r="G145" s="70"/>
      <c r="H145" s="69"/>
      <c r="I145" s="50"/>
      <c r="J145" s="82"/>
    </row>
    <row r="146" spans="1:17" s="14" customFormat="1" ht="170.25" customHeight="1" outlineLevel="1" x14ac:dyDescent="0.2">
      <c r="A146" s="91" t="s">
        <v>110</v>
      </c>
      <c r="B146" s="106" t="s">
        <v>168</v>
      </c>
      <c r="C146" s="33" t="s">
        <v>29</v>
      </c>
      <c r="D146" s="69">
        <v>48.1</v>
      </c>
      <c r="E146" s="35"/>
      <c r="F146" s="35"/>
      <c r="G146" s="70"/>
      <c r="H146" s="69"/>
      <c r="I146" s="50"/>
      <c r="J146" s="82"/>
    </row>
    <row r="147" spans="1:17" s="14" customFormat="1" ht="169.5" customHeight="1" outlineLevel="1" collapsed="1" x14ac:dyDescent="0.2">
      <c r="A147" s="91" t="s">
        <v>326</v>
      </c>
      <c r="B147" s="105" t="s">
        <v>169</v>
      </c>
      <c r="C147" s="33" t="s">
        <v>29</v>
      </c>
      <c r="D147" s="69">
        <v>312.3</v>
      </c>
      <c r="E147" s="35"/>
      <c r="F147" s="35"/>
      <c r="G147" s="70"/>
      <c r="H147" s="69"/>
      <c r="I147" s="50"/>
      <c r="J147" s="82"/>
    </row>
    <row r="148" spans="1:17" s="14" customFormat="1" x14ac:dyDescent="0.2">
      <c r="A148" s="91" t="s">
        <v>496</v>
      </c>
      <c r="B148" s="38" t="s">
        <v>433</v>
      </c>
      <c r="C148" s="33"/>
      <c r="D148" s="69">
        <v>0</v>
      </c>
      <c r="E148" s="70"/>
      <c r="F148" s="35"/>
      <c r="G148" s="70"/>
      <c r="H148" s="69"/>
      <c r="I148" s="50"/>
      <c r="J148" s="82"/>
    </row>
    <row r="149" spans="1:17" s="14" customFormat="1" ht="270.75" customHeight="1" outlineLevel="2" x14ac:dyDescent="0.2">
      <c r="A149" s="91" t="s">
        <v>497</v>
      </c>
      <c r="B149" s="106" t="s">
        <v>397</v>
      </c>
      <c r="D149" s="69">
        <v>0</v>
      </c>
      <c r="E149" s="70"/>
      <c r="F149" s="35"/>
      <c r="G149" s="70"/>
      <c r="H149" s="69"/>
      <c r="I149" s="50"/>
      <c r="J149" s="82"/>
      <c r="Q149" s="60"/>
    </row>
    <row r="150" spans="1:17" s="14" customFormat="1" ht="25.5" customHeight="1" outlineLevel="2" x14ac:dyDescent="0.2">
      <c r="A150" s="91" t="s">
        <v>498</v>
      </c>
      <c r="B150" s="105" t="s">
        <v>279</v>
      </c>
      <c r="C150" s="33" t="s">
        <v>29</v>
      </c>
      <c r="D150" s="69">
        <v>31.52</v>
      </c>
      <c r="E150" s="35"/>
      <c r="F150" s="35"/>
      <c r="G150" s="70"/>
      <c r="H150" s="69"/>
      <c r="I150" s="50"/>
      <c r="J150" s="82"/>
    </row>
    <row r="151" spans="1:17" s="14" customFormat="1" ht="272.25" customHeight="1" outlineLevel="2" x14ac:dyDescent="0.2">
      <c r="A151" s="91" t="s">
        <v>499</v>
      </c>
      <c r="B151" s="106" t="s">
        <v>348</v>
      </c>
      <c r="C151" s="33" t="s">
        <v>29</v>
      </c>
      <c r="D151" s="69">
        <v>201.23</v>
      </c>
      <c r="E151" s="35"/>
      <c r="F151" s="35"/>
      <c r="G151" s="70"/>
      <c r="H151" s="69"/>
      <c r="I151" s="50"/>
      <c r="J151" s="82"/>
    </row>
    <row r="152" spans="1:17" s="14" customFormat="1" x14ac:dyDescent="0.2">
      <c r="A152" s="218" t="s">
        <v>112</v>
      </c>
      <c r="B152" s="210" t="s">
        <v>101</v>
      </c>
      <c r="C152" s="252"/>
      <c r="D152" s="219">
        <v>0</v>
      </c>
      <c r="E152" s="219"/>
      <c r="F152" s="219"/>
      <c r="G152" s="253"/>
      <c r="H152" s="69"/>
      <c r="I152" s="50"/>
      <c r="J152" s="82"/>
    </row>
    <row r="153" spans="1:17" s="42" customFormat="1" x14ac:dyDescent="0.2">
      <c r="A153" s="91" t="s">
        <v>114</v>
      </c>
      <c r="B153" s="36" t="s">
        <v>103</v>
      </c>
      <c r="C153" s="20"/>
      <c r="D153" s="71">
        <v>0</v>
      </c>
      <c r="E153" s="86"/>
      <c r="F153" s="35"/>
      <c r="G153" s="86"/>
      <c r="H153" s="69"/>
      <c r="I153" s="50"/>
      <c r="J153" s="82"/>
    </row>
    <row r="154" spans="1:17" s="14" customFormat="1" ht="257.25" customHeight="1" outlineLevel="1" x14ac:dyDescent="0.2">
      <c r="A154" s="298" t="s">
        <v>680</v>
      </c>
      <c r="B154" s="106" t="s">
        <v>398</v>
      </c>
      <c r="C154" s="33"/>
      <c r="D154" s="69">
        <v>0</v>
      </c>
      <c r="E154" s="70"/>
      <c r="F154" s="35"/>
      <c r="G154" s="70"/>
      <c r="H154" s="69"/>
      <c r="I154" s="50"/>
      <c r="J154" s="82"/>
    </row>
    <row r="155" spans="1:17" s="14" customFormat="1" ht="38.25" customHeight="1" outlineLevel="1" x14ac:dyDescent="0.2">
      <c r="A155" s="91" t="s">
        <v>500</v>
      </c>
      <c r="B155" s="106" t="s">
        <v>236</v>
      </c>
      <c r="C155" s="41" t="s">
        <v>3</v>
      </c>
      <c r="D155" s="69">
        <v>2</v>
      </c>
      <c r="E155" s="35"/>
      <c r="F155" s="35"/>
      <c r="G155" s="70"/>
      <c r="H155" s="69"/>
      <c r="I155" s="50"/>
      <c r="J155" s="82"/>
    </row>
    <row r="156" spans="1:17" s="14" customFormat="1" ht="25.5" customHeight="1" outlineLevel="1" x14ac:dyDescent="0.2">
      <c r="A156" s="91" t="s">
        <v>501</v>
      </c>
      <c r="B156" s="106" t="s">
        <v>237</v>
      </c>
      <c r="C156" s="41" t="s">
        <v>3</v>
      </c>
      <c r="D156" s="69">
        <v>1</v>
      </c>
      <c r="E156" s="35"/>
      <c r="F156" s="35"/>
      <c r="G156" s="70"/>
      <c r="H156" s="69"/>
      <c r="I156" s="50"/>
      <c r="J156" s="82"/>
    </row>
    <row r="157" spans="1:17" s="14" customFormat="1" ht="41.25" customHeight="1" outlineLevel="1" x14ac:dyDescent="0.2">
      <c r="A157" s="91" t="s">
        <v>502</v>
      </c>
      <c r="B157" s="106" t="s">
        <v>238</v>
      </c>
      <c r="C157" s="41" t="s">
        <v>3</v>
      </c>
      <c r="D157" s="69">
        <v>2</v>
      </c>
      <c r="E157" s="35"/>
      <c r="F157" s="35"/>
      <c r="G157" s="70"/>
      <c r="H157" s="69"/>
      <c r="I157" s="50"/>
      <c r="J157" s="82"/>
    </row>
    <row r="158" spans="1:17" s="14" customFormat="1" ht="259.5" customHeight="1" outlineLevel="1" x14ac:dyDescent="0.2">
      <c r="A158" s="91" t="s">
        <v>503</v>
      </c>
      <c r="B158" s="106" t="s">
        <v>399</v>
      </c>
      <c r="C158" s="33"/>
      <c r="D158" s="69">
        <v>0</v>
      </c>
      <c r="E158" s="70"/>
      <c r="F158" s="35"/>
      <c r="G158" s="70"/>
      <c r="H158" s="69"/>
      <c r="I158" s="50"/>
      <c r="J158" s="82"/>
    </row>
    <row r="159" spans="1:17" s="14" customFormat="1" ht="25.5" customHeight="1" outlineLevel="1" x14ac:dyDescent="0.2">
      <c r="A159" s="91" t="s">
        <v>504</v>
      </c>
      <c r="B159" s="106" t="s">
        <v>235</v>
      </c>
      <c r="C159" s="41" t="s">
        <v>3</v>
      </c>
      <c r="D159" s="69">
        <v>1</v>
      </c>
      <c r="E159" s="35"/>
      <c r="F159" s="35"/>
      <c r="G159" s="70"/>
      <c r="H159" s="69"/>
      <c r="I159" s="50"/>
      <c r="J159" s="82"/>
    </row>
    <row r="160" spans="1:17" s="14" customFormat="1" ht="25.5" customHeight="1" outlineLevel="1" x14ac:dyDescent="0.2">
      <c r="A160" s="91" t="s">
        <v>505</v>
      </c>
      <c r="B160" s="106" t="s">
        <v>234</v>
      </c>
      <c r="C160" s="41" t="s">
        <v>3</v>
      </c>
      <c r="D160" s="69">
        <v>3</v>
      </c>
      <c r="E160" s="35"/>
      <c r="F160" s="35"/>
      <c r="G160" s="70"/>
      <c r="H160" s="69"/>
      <c r="I160" s="50"/>
      <c r="J160" s="82"/>
    </row>
    <row r="161" spans="1:13" s="14" customFormat="1" ht="25.5" customHeight="1" outlineLevel="1" x14ac:dyDescent="0.2">
      <c r="A161" s="91" t="s">
        <v>506</v>
      </c>
      <c r="B161" s="106" t="s">
        <v>233</v>
      </c>
      <c r="C161" s="41" t="s">
        <v>3</v>
      </c>
      <c r="D161" s="69">
        <v>2</v>
      </c>
      <c r="E161" s="35"/>
      <c r="F161" s="35"/>
      <c r="G161" s="70"/>
      <c r="H161" s="69"/>
      <c r="I161" s="50"/>
      <c r="J161" s="82"/>
    </row>
    <row r="162" spans="1:13" s="14" customFormat="1" ht="12.75" customHeight="1" outlineLevel="1" x14ac:dyDescent="0.2">
      <c r="A162" s="91" t="s">
        <v>507</v>
      </c>
      <c r="B162" s="106" t="s">
        <v>232</v>
      </c>
      <c r="C162" s="41" t="s">
        <v>3</v>
      </c>
      <c r="D162" s="69">
        <v>2</v>
      </c>
      <c r="E162" s="35"/>
      <c r="F162" s="35"/>
      <c r="G162" s="70"/>
      <c r="H162" s="69"/>
      <c r="I162" s="50"/>
      <c r="J162" s="82"/>
    </row>
    <row r="163" spans="1:13" s="14" customFormat="1" ht="25.5" customHeight="1" outlineLevel="1" x14ac:dyDescent="0.2">
      <c r="A163" s="91" t="s">
        <v>508</v>
      </c>
      <c r="B163" s="106" t="s">
        <v>231</v>
      </c>
      <c r="C163" s="41" t="s">
        <v>3</v>
      </c>
      <c r="D163" s="69">
        <v>2</v>
      </c>
      <c r="E163" s="35"/>
      <c r="F163" s="35"/>
      <c r="G163" s="70"/>
      <c r="H163" s="69"/>
      <c r="I163" s="50"/>
      <c r="J163" s="82"/>
    </row>
    <row r="164" spans="1:13" s="14" customFormat="1" ht="12.75" customHeight="1" outlineLevel="1" x14ac:dyDescent="0.2">
      <c r="A164" s="91" t="s">
        <v>509</v>
      </c>
      <c r="B164" s="106" t="s">
        <v>230</v>
      </c>
      <c r="C164" s="41" t="s">
        <v>3</v>
      </c>
      <c r="D164" s="69">
        <v>2</v>
      </c>
      <c r="E164" s="35"/>
      <c r="F164" s="35"/>
      <c r="G164" s="70"/>
      <c r="H164" s="69"/>
      <c r="I164" s="50"/>
      <c r="J164" s="82"/>
    </row>
    <row r="165" spans="1:13" s="14" customFormat="1" ht="12.75" customHeight="1" outlineLevel="1" x14ac:dyDescent="0.2">
      <c r="A165" s="91" t="s">
        <v>510</v>
      </c>
      <c r="B165" s="106" t="s">
        <v>229</v>
      </c>
      <c r="C165" s="41" t="s">
        <v>3</v>
      </c>
      <c r="D165" s="69">
        <v>4</v>
      </c>
      <c r="E165" s="35"/>
      <c r="F165" s="35"/>
      <c r="G165" s="70"/>
      <c r="H165" s="69"/>
      <c r="I165" s="50"/>
      <c r="J165" s="82"/>
    </row>
    <row r="166" spans="1:13" s="14" customFormat="1" ht="260.25" customHeight="1" outlineLevel="1" x14ac:dyDescent="0.2">
      <c r="A166" s="298" t="s">
        <v>511</v>
      </c>
      <c r="B166" s="106" t="s">
        <v>708</v>
      </c>
      <c r="C166" s="33"/>
      <c r="D166" s="69"/>
      <c r="E166" s="70"/>
      <c r="F166" s="70"/>
      <c r="G166" s="70"/>
      <c r="H166" s="70"/>
      <c r="I166" s="70"/>
      <c r="J166" s="56"/>
      <c r="K166" s="35"/>
      <c r="L166" s="50"/>
      <c r="M166" s="82"/>
    </row>
    <row r="167" spans="1:13" s="14" customFormat="1" ht="33" customHeight="1" outlineLevel="1" x14ac:dyDescent="0.2">
      <c r="A167" s="298" t="s">
        <v>512</v>
      </c>
      <c r="B167" s="106" t="s">
        <v>709</v>
      </c>
      <c r="C167" s="41" t="s">
        <v>3</v>
      </c>
      <c r="D167" s="69">
        <v>1</v>
      </c>
      <c r="E167" s="35"/>
      <c r="F167" s="35"/>
      <c r="G167" s="70"/>
      <c r="H167" s="69"/>
      <c r="I167" s="50"/>
      <c r="J167" s="82"/>
    </row>
    <row r="168" spans="1:13" s="14" customFormat="1" ht="270" customHeight="1" outlineLevel="1" x14ac:dyDescent="0.2">
      <c r="A168" s="91" t="s">
        <v>513</v>
      </c>
      <c r="B168" s="106" t="s">
        <v>400</v>
      </c>
      <c r="C168" s="33"/>
      <c r="D168" s="69">
        <v>0</v>
      </c>
      <c r="E168" s="70"/>
      <c r="F168" s="35"/>
      <c r="G168" s="70"/>
      <c r="H168" s="69"/>
      <c r="I168" s="50"/>
      <c r="J168" s="82"/>
    </row>
    <row r="169" spans="1:13" s="14" customFormat="1" ht="25.5" customHeight="1" outlineLevel="1" x14ac:dyDescent="0.2">
      <c r="A169" s="91" t="s">
        <v>514</v>
      </c>
      <c r="B169" s="106" t="s">
        <v>239</v>
      </c>
      <c r="C169" s="41" t="s">
        <v>3</v>
      </c>
      <c r="D169" s="69">
        <v>1</v>
      </c>
      <c r="E169" s="35"/>
      <c r="F169" s="35"/>
      <c r="G169" s="70"/>
      <c r="H169" s="69"/>
      <c r="I169" s="50"/>
      <c r="J169" s="82"/>
    </row>
    <row r="170" spans="1:13" s="14" customFormat="1" ht="66.75" customHeight="1" outlineLevel="1" x14ac:dyDescent="0.2">
      <c r="A170" s="91" t="s">
        <v>710</v>
      </c>
      <c r="B170" s="106" t="s">
        <v>349</v>
      </c>
      <c r="C170" s="41" t="s">
        <v>3</v>
      </c>
      <c r="D170" s="69">
        <v>3</v>
      </c>
      <c r="E170" s="35"/>
      <c r="F170" s="35"/>
      <c r="G170" s="70"/>
      <c r="H170" s="69"/>
      <c r="I170" s="50"/>
      <c r="J170" s="82"/>
    </row>
    <row r="171" spans="1:13" s="14" customFormat="1" ht="309" customHeight="1" outlineLevel="1" x14ac:dyDescent="0.2">
      <c r="A171" s="91" t="s">
        <v>515</v>
      </c>
      <c r="B171" s="106" t="s">
        <v>174</v>
      </c>
      <c r="C171" s="33"/>
      <c r="D171" s="69">
        <v>0</v>
      </c>
      <c r="E171" s="70"/>
      <c r="F171" s="35"/>
      <c r="G171" s="70"/>
      <c r="H171" s="69"/>
      <c r="I171" s="50"/>
      <c r="J171" s="82"/>
    </row>
    <row r="172" spans="1:13" s="14" customFormat="1" ht="25.5" customHeight="1" outlineLevel="1" x14ac:dyDescent="0.2">
      <c r="A172" s="91" t="s">
        <v>516</v>
      </c>
      <c r="B172" s="106" t="s">
        <v>698</v>
      </c>
      <c r="C172" s="41" t="s">
        <v>3</v>
      </c>
      <c r="D172" s="69">
        <v>1</v>
      </c>
      <c r="E172" s="35"/>
      <c r="F172" s="35"/>
      <c r="G172" s="70"/>
      <c r="H172" s="69"/>
      <c r="I172" s="50"/>
      <c r="J172" s="82"/>
    </row>
    <row r="173" spans="1:13" s="14" customFormat="1" ht="320.25" customHeight="1" outlineLevel="1" x14ac:dyDescent="0.2">
      <c r="A173" s="91" t="s">
        <v>681</v>
      </c>
      <c r="B173" s="106" t="s">
        <v>111</v>
      </c>
      <c r="C173" s="33"/>
      <c r="D173" s="69">
        <v>0</v>
      </c>
      <c r="E173" s="70"/>
      <c r="F173" s="35"/>
      <c r="G173" s="70"/>
      <c r="H173" s="69"/>
      <c r="I173" s="50"/>
      <c r="J173" s="82"/>
    </row>
    <row r="174" spans="1:13" s="14" customFormat="1" ht="25.5" customHeight="1" outlineLevel="1" x14ac:dyDescent="0.2">
      <c r="A174" s="91" t="s">
        <v>517</v>
      </c>
      <c r="B174" s="106" t="s">
        <v>228</v>
      </c>
      <c r="C174" s="41" t="s">
        <v>3</v>
      </c>
      <c r="D174" s="69">
        <v>1</v>
      </c>
      <c r="E174" s="35"/>
      <c r="F174" s="35"/>
      <c r="G174" s="70"/>
      <c r="H174" s="69"/>
      <c r="I174" s="50"/>
      <c r="J174" s="82"/>
    </row>
    <row r="175" spans="1:13" s="14" customFormat="1" ht="25.5" customHeight="1" outlineLevel="1" x14ac:dyDescent="0.2">
      <c r="A175" s="91" t="s">
        <v>711</v>
      </c>
      <c r="B175" s="106" t="s">
        <v>227</v>
      </c>
      <c r="C175" s="41" t="s">
        <v>3</v>
      </c>
      <c r="D175" s="69">
        <v>1</v>
      </c>
      <c r="E175" s="35"/>
      <c r="F175" s="35"/>
      <c r="G175" s="70"/>
      <c r="H175" s="69"/>
      <c r="I175" s="50"/>
      <c r="J175" s="82"/>
    </row>
    <row r="176" spans="1:13" s="14" customFormat="1" ht="25.5" customHeight="1" outlineLevel="1" x14ac:dyDescent="0.2">
      <c r="A176" s="91" t="s">
        <v>712</v>
      </c>
      <c r="B176" s="106" t="s">
        <v>226</v>
      </c>
      <c r="C176" s="41" t="s">
        <v>3</v>
      </c>
      <c r="D176" s="69">
        <v>1</v>
      </c>
      <c r="E176" s="35"/>
      <c r="F176" s="35"/>
      <c r="G176" s="70"/>
      <c r="H176" s="69"/>
      <c r="I176" s="50"/>
      <c r="J176" s="82"/>
    </row>
    <row r="177" spans="1:10" s="14" customFormat="1" ht="142.5" customHeight="1" outlineLevel="1" x14ac:dyDescent="0.2">
      <c r="A177" s="298" t="s">
        <v>518</v>
      </c>
      <c r="B177" s="106" t="s">
        <v>406</v>
      </c>
      <c r="C177" s="33"/>
      <c r="D177" s="69">
        <v>0</v>
      </c>
      <c r="E177" s="86"/>
      <c r="F177" s="35"/>
      <c r="G177" s="86"/>
      <c r="H177" s="69"/>
      <c r="I177" s="50"/>
      <c r="J177" s="82"/>
    </row>
    <row r="178" spans="1:10" s="14" customFormat="1" ht="25.5" customHeight="1" outlineLevel="1" x14ac:dyDescent="0.2">
      <c r="A178" s="91" t="s">
        <v>519</v>
      </c>
      <c r="B178" s="106" t="s">
        <v>187</v>
      </c>
      <c r="C178" s="41" t="s">
        <v>3</v>
      </c>
      <c r="D178" s="69">
        <v>1</v>
      </c>
      <c r="E178" s="35"/>
      <c r="F178" s="35"/>
      <c r="G178" s="70"/>
      <c r="H178" s="69"/>
      <c r="I178" s="50"/>
      <c r="J178" s="82"/>
    </row>
    <row r="179" spans="1:10" s="14" customFormat="1" ht="140.25" customHeight="1" outlineLevel="1" x14ac:dyDescent="0.2">
      <c r="A179" s="91" t="s">
        <v>713</v>
      </c>
      <c r="B179" s="44" t="s">
        <v>401</v>
      </c>
      <c r="C179" s="53"/>
      <c r="D179" s="69">
        <v>0</v>
      </c>
      <c r="E179" s="87"/>
      <c r="F179" s="35"/>
      <c r="G179" s="88"/>
      <c r="H179" s="69"/>
      <c r="I179" s="50"/>
      <c r="J179" s="82"/>
    </row>
    <row r="180" spans="1:10" s="14" customFormat="1" ht="25.5" customHeight="1" outlineLevel="1" x14ac:dyDescent="0.2">
      <c r="A180" s="91" t="s">
        <v>714</v>
      </c>
      <c r="B180" s="44" t="s">
        <v>402</v>
      </c>
      <c r="C180" s="41" t="s">
        <v>3</v>
      </c>
      <c r="D180" s="69">
        <v>2</v>
      </c>
      <c r="E180" s="35"/>
      <c r="F180" s="35"/>
      <c r="G180" s="70"/>
      <c r="H180" s="69"/>
      <c r="I180" s="50"/>
      <c r="J180" s="82"/>
    </row>
    <row r="181" spans="1:10" s="14" customFormat="1" ht="25.5" customHeight="1" outlineLevel="1" x14ac:dyDescent="0.2">
      <c r="A181" s="91" t="s">
        <v>715</v>
      </c>
      <c r="B181" s="44" t="s">
        <v>403</v>
      </c>
      <c r="C181" s="41" t="s">
        <v>3</v>
      </c>
      <c r="D181" s="69">
        <v>2</v>
      </c>
      <c r="E181" s="35"/>
      <c r="F181" s="35"/>
      <c r="G181" s="70"/>
      <c r="H181" s="69"/>
      <c r="I181" s="50"/>
      <c r="J181" s="82"/>
    </row>
    <row r="182" spans="1:10" s="14" customFormat="1" x14ac:dyDescent="0.2">
      <c r="A182" s="91" t="s">
        <v>115</v>
      </c>
      <c r="B182" s="36" t="s">
        <v>108</v>
      </c>
      <c r="C182" s="33"/>
      <c r="D182" s="69">
        <v>0</v>
      </c>
      <c r="E182" s="70"/>
      <c r="F182" s="35"/>
      <c r="G182" s="70"/>
      <c r="H182" s="69"/>
      <c r="I182" s="50"/>
      <c r="J182" s="82"/>
    </row>
    <row r="183" spans="1:10" s="14" customFormat="1" ht="222" customHeight="1" outlineLevel="2" x14ac:dyDescent="0.2">
      <c r="A183" s="91" t="s">
        <v>117</v>
      </c>
      <c r="B183" s="106" t="s">
        <v>404</v>
      </c>
      <c r="C183" s="55"/>
      <c r="D183" s="70">
        <v>0</v>
      </c>
      <c r="E183" s="70"/>
      <c r="F183" s="35"/>
      <c r="G183" s="76"/>
      <c r="H183" s="69"/>
      <c r="I183" s="50"/>
      <c r="J183" s="82"/>
    </row>
    <row r="184" spans="1:10" s="14" customFormat="1" ht="38.25" customHeight="1" outlineLevel="2" x14ac:dyDescent="0.2">
      <c r="A184" s="91" t="s">
        <v>118</v>
      </c>
      <c r="B184" s="106" t="s">
        <v>324</v>
      </c>
      <c r="C184" s="41" t="s">
        <v>3</v>
      </c>
      <c r="D184" s="69">
        <v>3</v>
      </c>
      <c r="E184" s="35"/>
      <c r="F184" s="35"/>
      <c r="G184" s="70"/>
      <c r="H184" s="69"/>
      <c r="I184" s="50"/>
      <c r="J184" s="82"/>
    </row>
    <row r="185" spans="1:10" s="14" customFormat="1" ht="38.25" customHeight="1" outlineLevel="2" x14ac:dyDescent="0.2">
      <c r="A185" s="91" t="s">
        <v>119</v>
      </c>
      <c r="B185" s="106" t="s">
        <v>325</v>
      </c>
      <c r="C185" s="41" t="s">
        <v>3</v>
      </c>
      <c r="D185" s="69">
        <v>2</v>
      </c>
      <c r="E185" s="35"/>
      <c r="F185" s="35"/>
      <c r="G185" s="70"/>
      <c r="H185" s="69"/>
      <c r="I185" s="50"/>
      <c r="J185" s="82"/>
    </row>
    <row r="186" spans="1:10" s="14" customFormat="1" ht="38.25" customHeight="1" outlineLevel="2" x14ac:dyDescent="0.2">
      <c r="A186" s="91" t="s">
        <v>120</v>
      </c>
      <c r="B186" s="106" t="s">
        <v>405</v>
      </c>
      <c r="C186" s="41" t="s">
        <v>3</v>
      </c>
      <c r="D186" s="69">
        <v>1</v>
      </c>
      <c r="E186" s="35"/>
      <c r="F186" s="35"/>
      <c r="G186" s="70"/>
      <c r="H186" s="69"/>
      <c r="I186" s="50"/>
      <c r="J186" s="82"/>
    </row>
    <row r="187" spans="1:10" s="14" customFormat="1" ht="80.25" customHeight="1" outlineLevel="2" x14ac:dyDescent="0.2">
      <c r="A187" s="91" t="s">
        <v>121</v>
      </c>
      <c r="B187" s="106" t="s">
        <v>327</v>
      </c>
      <c r="C187" s="55"/>
      <c r="D187" s="70">
        <v>0</v>
      </c>
      <c r="E187" s="70"/>
      <c r="F187" s="35"/>
      <c r="G187" s="76"/>
      <c r="H187" s="69"/>
      <c r="I187" s="50"/>
      <c r="J187" s="82"/>
    </row>
    <row r="188" spans="1:10" s="14" customFormat="1" ht="25.5" customHeight="1" outlineLevel="2" x14ac:dyDescent="0.2">
      <c r="A188" s="91" t="s">
        <v>122</v>
      </c>
      <c r="B188" s="106" t="s">
        <v>699</v>
      </c>
      <c r="C188" s="41" t="s">
        <v>3</v>
      </c>
      <c r="D188" s="69">
        <v>1</v>
      </c>
      <c r="E188" s="35"/>
      <c r="F188" s="35"/>
      <c r="G188" s="70"/>
      <c r="H188" s="69"/>
      <c r="I188" s="50"/>
      <c r="J188" s="82"/>
    </row>
    <row r="189" spans="1:10" s="14" customFormat="1" ht="25.5" customHeight="1" outlineLevel="2" x14ac:dyDescent="0.2">
      <c r="A189" s="91" t="s">
        <v>163</v>
      </c>
      <c r="B189" s="106" t="s">
        <v>716</v>
      </c>
      <c r="C189" s="41" t="s">
        <v>3</v>
      </c>
      <c r="D189" s="69">
        <v>1</v>
      </c>
      <c r="E189" s="35"/>
      <c r="F189" s="35"/>
      <c r="G189" s="70"/>
      <c r="H189" s="69"/>
      <c r="I189" s="50"/>
      <c r="J189" s="82"/>
    </row>
    <row r="190" spans="1:10" s="14" customFormat="1" ht="127.5" customHeight="1" outlineLevel="2" x14ac:dyDescent="0.2">
      <c r="A190" s="91" t="s">
        <v>164</v>
      </c>
      <c r="B190" s="106" t="s">
        <v>328</v>
      </c>
      <c r="C190" s="41"/>
      <c r="D190" s="69">
        <v>0</v>
      </c>
      <c r="E190" s="70"/>
      <c r="F190" s="35"/>
      <c r="G190" s="70"/>
      <c r="H190" s="69"/>
      <c r="I190" s="50"/>
      <c r="J190" s="82"/>
    </row>
    <row r="191" spans="1:10" s="14" customFormat="1" ht="25.5" customHeight="1" outlineLevel="2" x14ac:dyDescent="0.2">
      <c r="A191" s="91" t="s">
        <v>165</v>
      </c>
      <c r="B191" s="106" t="s">
        <v>717</v>
      </c>
      <c r="C191" s="41" t="s">
        <v>3</v>
      </c>
      <c r="D191" s="69">
        <v>1</v>
      </c>
      <c r="E191" s="35"/>
      <c r="F191" s="35"/>
      <c r="G191" s="70"/>
      <c r="H191" s="69"/>
      <c r="I191" s="50"/>
      <c r="J191" s="82"/>
    </row>
    <row r="192" spans="1:10" s="14" customFormat="1" x14ac:dyDescent="0.2">
      <c r="A192" s="218" t="s">
        <v>153</v>
      </c>
      <c r="B192" s="210" t="s">
        <v>113</v>
      </c>
      <c r="C192" s="252"/>
      <c r="D192" s="219">
        <v>0</v>
      </c>
      <c r="E192" s="219"/>
      <c r="F192" s="219"/>
      <c r="G192" s="253"/>
      <c r="H192" s="69"/>
      <c r="I192" s="50"/>
      <c r="J192" s="82"/>
    </row>
    <row r="193" spans="1:10" s="42" customFormat="1" x14ac:dyDescent="0.2">
      <c r="A193" s="91" t="s">
        <v>154</v>
      </c>
      <c r="B193" s="45" t="s">
        <v>434</v>
      </c>
      <c r="C193" s="33"/>
      <c r="D193" s="69">
        <v>0</v>
      </c>
      <c r="E193" s="86"/>
      <c r="F193" s="35"/>
      <c r="G193" s="86"/>
      <c r="H193" s="69"/>
      <c r="I193" s="50"/>
      <c r="J193" s="82"/>
    </row>
    <row r="194" spans="1:10" s="42" customFormat="1" ht="207" customHeight="1" outlineLevel="1" x14ac:dyDescent="0.2">
      <c r="A194" s="91" t="s">
        <v>156</v>
      </c>
      <c r="B194" s="106" t="s">
        <v>350</v>
      </c>
      <c r="C194" s="33"/>
      <c r="D194" s="69">
        <v>0</v>
      </c>
      <c r="E194" s="86"/>
      <c r="F194" s="35"/>
      <c r="G194" s="86"/>
      <c r="H194" s="69"/>
      <c r="I194" s="50"/>
      <c r="J194" s="82"/>
    </row>
    <row r="195" spans="1:10" s="14" customFormat="1" ht="38.25" customHeight="1" outlineLevel="1" x14ac:dyDescent="0.2">
      <c r="A195" s="91" t="s">
        <v>158</v>
      </c>
      <c r="B195" s="106" t="s">
        <v>272</v>
      </c>
      <c r="C195" s="41" t="s">
        <v>3</v>
      </c>
      <c r="D195" s="69">
        <v>1</v>
      </c>
      <c r="E195" s="35"/>
      <c r="F195" s="35"/>
      <c r="G195" s="70"/>
      <c r="H195" s="69"/>
      <c r="I195" s="50"/>
      <c r="J195" s="82"/>
    </row>
    <row r="196" spans="1:10" s="42" customFormat="1" x14ac:dyDescent="0.2">
      <c r="A196" s="91" t="s">
        <v>521</v>
      </c>
      <c r="B196" s="36" t="s">
        <v>116</v>
      </c>
      <c r="C196" s="20"/>
      <c r="D196" s="71">
        <v>0</v>
      </c>
      <c r="E196" s="86"/>
      <c r="F196" s="35"/>
      <c r="G196" s="86"/>
      <c r="H196" s="69"/>
      <c r="I196" s="50"/>
      <c r="J196" s="82"/>
    </row>
    <row r="197" spans="1:10" s="14" customFormat="1" ht="207.75" customHeight="1" outlineLevel="1" x14ac:dyDescent="0.2">
      <c r="A197" s="91" t="s">
        <v>522</v>
      </c>
      <c r="B197" s="106" t="s">
        <v>407</v>
      </c>
      <c r="C197" s="33"/>
      <c r="D197" s="69">
        <v>0</v>
      </c>
      <c r="E197" s="70"/>
      <c r="F197" s="35"/>
      <c r="G197" s="70"/>
      <c r="H197" s="69"/>
      <c r="I197" s="50"/>
      <c r="J197" s="82"/>
    </row>
    <row r="198" spans="1:10" s="14" customFormat="1" ht="25.5" customHeight="1" outlineLevel="1" x14ac:dyDescent="0.2">
      <c r="A198" s="91" t="s">
        <v>523</v>
      </c>
      <c r="B198" s="106" t="s">
        <v>175</v>
      </c>
      <c r="C198" s="41" t="s">
        <v>3</v>
      </c>
      <c r="D198" s="69">
        <v>9</v>
      </c>
      <c r="E198" s="35"/>
      <c r="F198" s="35"/>
      <c r="G198" s="70"/>
      <c r="H198" s="69"/>
      <c r="I198" s="50"/>
      <c r="J198" s="82"/>
    </row>
    <row r="199" spans="1:10" s="14" customFormat="1" ht="51" customHeight="1" outlineLevel="1" x14ac:dyDescent="0.2">
      <c r="A199" s="91" t="s">
        <v>524</v>
      </c>
      <c r="B199" s="106" t="s">
        <v>718</v>
      </c>
      <c r="C199" s="41" t="s">
        <v>3</v>
      </c>
      <c r="D199" s="69">
        <v>1</v>
      </c>
      <c r="E199" s="35"/>
      <c r="F199" s="35"/>
      <c r="G199" s="70"/>
      <c r="H199" s="69"/>
      <c r="I199" s="50"/>
      <c r="J199" s="82"/>
    </row>
    <row r="200" spans="1:10" s="14" customFormat="1" ht="51" customHeight="1" outlineLevel="1" x14ac:dyDescent="0.2">
      <c r="A200" s="91" t="s">
        <v>525</v>
      </c>
      <c r="B200" s="106" t="s">
        <v>719</v>
      </c>
      <c r="C200" s="41" t="s">
        <v>3</v>
      </c>
      <c r="D200" s="69">
        <v>1</v>
      </c>
      <c r="E200" s="35"/>
      <c r="F200" s="35"/>
      <c r="G200" s="70"/>
      <c r="H200" s="69"/>
      <c r="I200" s="50"/>
      <c r="J200" s="82"/>
    </row>
    <row r="201" spans="1:10" s="14" customFormat="1" ht="207" customHeight="1" outlineLevel="1" x14ac:dyDescent="0.2">
      <c r="A201" s="91" t="s">
        <v>526</v>
      </c>
      <c r="B201" s="106" t="s">
        <v>408</v>
      </c>
      <c r="C201" s="41"/>
      <c r="D201" s="69">
        <v>0</v>
      </c>
      <c r="E201" s="70"/>
      <c r="F201" s="35"/>
      <c r="G201" s="70"/>
      <c r="H201" s="69"/>
      <c r="I201" s="50"/>
      <c r="J201" s="82"/>
    </row>
    <row r="202" spans="1:10" s="14" customFormat="1" ht="38.25" customHeight="1" outlineLevel="1" x14ac:dyDescent="0.2">
      <c r="A202" s="91" t="s">
        <v>527</v>
      </c>
      <c r="B202" s="106" t="s">
        <v>176</v>
      </c>
      <c r="C202" s="41" t="s">
        <v>3</v>
      </c>
      <c r="D202" s="69">
        <v>1</v>
      </c>
      <c r="E202" s="35"/>
      <c r="F202" s="35"/>
      <c r="G202" s="70"/>
      <c r="H202" s="69"/>
      <c r="I202" s="50"/>
      <c r="J202" s="82"/>
    </row>
    <row r="203" spans="1:10" s="14" customFormat="1" ht="38.25" customHeight="1" outlineLevel="1" x14ac:dyDescent="0.2">
      <c r="A203" s="91" t="s">
        <v>528</v>
      </c>
      <c r="B203" s="106" t="s">
        <v>177</v>
      </c>
      <c r="C203" s="41" t="s">
        <v>3</v>
      </c>
      <c r="D203" s="69">
        <v>1</v>
      </c>
      <c r="E203" s="35"/>
      <c r="F203" s="35"/>
      <c r="G203" s="70"/>
      <c r="H203" s="69"/>
      <c r="I203" s="50"/>
      <c r="J203" s="82"/>
    </row>
    <row r="204" spans="1:10" s="2" customFormat="1" ht="132" customHeight="1" x14ac:dyDescent="0.2">
      <c r="A204" s="91" t="s">
        <v>529</v>
      </c>
      <c r="B204" s="116" t="s">
        <v>409</v>
      </c>
      <c r="C204" s="41"/>
      <c r="D204" s="69">
        <v>0</v>
      </c>
      <c r="E204" s="70"/>
      <c r="F204" s="35"/>
      <c r="G204" s="70"/>
      <c r="H204" s="69"/>
      <c r="I204" s="35"/>
      <c r="J204" s="81"/>
    </row>
    <row r="205" spans="1:10" s="14" customFormat="1" ht="38.25" customHeight="1" outlineLevel="1" x14ac:dyDescent="0.2">
      <c r="A205" s="91" t="s">
        <v>530</v>
      </c>
      <c r="B205" s="106" t="s">
        <v>184</v>
      </c>
      <c r="C205" s="41" t="s">
        <v>3</v>
      </c>
      <c r="D205" s="69">
        <v>1</v>
      </c>
      <c r="E205" s="35"/>
      <c r="F205" s="35"/>
      <c r="G205" s="70"/>
      <c r="H205" s="69"/>
      <c r="I205" s="50"/>
      <c r="J205" s="82"/>
    </row>
    <row r="206" spans="1:10" s="14" customFormat="1" ht="207" customHeight="1" outlineLevel="1" x14ac:dyDescent="0.2">
      <c r="A206" s="91" t="s">
        <v>531</v>
      </c>
      <c r="B206" s="106" t="s">
        <v>410</v>
      </c>
      <c r="C206" s="41"/>
      <c r="D206" s="69">
        <v>0</v>
      </c>
      <c r="E206" s="70"/>
      <c r="F206" s="35"/>
      <c r="G206" s="70"/>
      <c r="H206" s="69"/>
      <c r="I206" s="50"/>
      <c r="J206" s="82"/>
    </row>
    <row r="207" spans="1:10" s="14" customFormat="1" ht="42.75" customHeight="1" outlineLevel="1" x14ac:dyDescent="0.2">
      <c r="A207" s="91" t="s">
        <v>532</v>
      </c>
      <c r="B207" s="106" t="s">
        <v>179</v>
      </c>
      <c r="C207" s="41" t="s">
        <v>3</v>
      </c>
      <c r="D207" s="69">
        <v>1</v>
      </c>
      <c r="E207" s="35"/>
      <c r="F207" s="35"/>
      <c r="G207" s="70"/>
      <c r="H207" s="69"/>
      <c r="I207" s="50"/>
      <c r="J207" s="82"/>
    </row>
    <row r="208" spans="1:10" s="14" customFormat="1" ht="45" customHeight="1" outlineLevel="1" x14ac:dyDescent="0.2">
      <c r="A208" s="91" t="s">
        <v>520</v>
      </c>
      <c r="B208" s="106" t="s">
        <v>180</v>
      </c>
      <c r="C208" s="41" t="s">
        <v>3</v>
      </c>
      <c r="D208" s="69">
        <v>1</v>
      </c>
      <c r="E208" s="35"/>
      <c r="F208" s="35"/>
      <c r="G208" s="70"/>
      <c r="H208" s="69"/>
      <c r="I208" s="50"/>
      <c r="J208" s="82"/>
    </row>
    <row r="209" spans="1:10" s="14" customFormat="1" ht="44.25" customHeight="1" outlineLevel="1" x14ac:dyDescent="0.2">
      <c r="A209" s="91" t="s">
        <v>533</v>
      </c>
      <c r="B209" s="106" t="s">
        <v>181</v>
      </c>
      <c r="C209" s="41" t="s">
        <v>3</v>
      </c>
      <c r="D209" s="69">
        <v>2</v>
      </c>
      <c r="E209" s="35"/>
      <c r="F209" s="35"/>
      <c r="G209" s="70"/>
      <c r="H209" s="69"/>
      <c r="I209" s="50"/>
      <c r="J209" s="82"/>
    </row>
    <row r="210" spans="1:10" s="14" customFormat="1" ht="54" customHeight="1" outlineLevel="1" x14ac:dyDescent="0.2">
      <c r="A210" s="91" t="s">
        <v>534</v>
      </c>
      <c r="B210" s="106" t="s">
        <v>182</v>
      </c>
      <c r="C210" s="41" t="s">
        <v>3</v>
      </c>
      <c r="D210" s="69">
        <v>2</v>
      </c>
      <c r="E210" s="35"/>
      <c r="F210" s="35"/>
      <c r="G210" s="70"/>
      <c r="H210" s="69"/>
      <c r="I210" s="50"/>
      <c r="J210" s="82"/>
    </row>
    <row r="211" spans="1:10" s="14" customFormat="1" ht="129.75" customHeight="1" outlineLevel="1" x14ac:dyDescent="0.2">
      <c r="A211" s="91" t="s">
        <v>535</v>
      </c>
      <c r="B211" s="106" t="s">
        <v>411</v>
      </c>
      <c r="C211" s="41"/>
      <c r="D211" s="69">
        <v>0</v>
      </c>
      <c r="E211" s="70"/>
      <c r="F211" s="35"/>
      <c r="G211" s="70"/>
      <c r="H211" s="69"/>
      <c r="I211" s="50"/>
      <c r="J211" s="82"/>
    </row>
    <row r="212" spans="1:10" s="14" customFormat="1" ht="40.5" customHeight="1" outlineLevel="1" x14ac:dyDescent="0.2">
      <c r="A212" s="91" t="s">
        <v>536</v>
      </c>
      <c r="B212" s="106" t="s">
        <v>178</v>
      </c>
      <c r="C212" s="41" t="s">
        <v>3</v>
      </c>
      <c r="D212" s="69">
        <v>1</v>
      </c>
      <c r="E212" s="35"/>
      <c r="F212" s="35"/>
      <c r="G212" s="70"/>
      <c r="H212" s="69"/>
      <c r="I212" s="50"/>
      <c r="J212" s="82"/>
    </row>
    <row r="213" spans="1:10" s="14" customFormat="1" ht="222" customHeight="1" outlineLevel="1" x14ac:dyDescent="0.2">
      <c r="A213" s="91" t="s">
        <v>537</v>
      </c>
      <c r="B213" s="106" t="s">
        <v>412</v>
      </c>
      <c r="C213" s="41"/>
      <c r="D213" s="69">
        <v>0</v>
      </c>
      <c r="E213" s="70"/>
      <c r="F213" s="35"/>
      <c r="G213" s="70"/>
      <c r="H213" s="69"/>
      <c r="I213" s="50"/>
      <c r="J213" s="82"/>
    </row>
    <row r="214" spans="1:10" s="14" customFormat="1" ht="92.25" customHeight="1" outlineLevel="1" x14ac:dyDescent="0.2">
      <c r="A214" s="91" t="s">
        <v>538</v>
      </c>
      <c r="B214" s="106" t="s">
        <v>273</v>
      </c>
      <c r="C214" s="41" t="s">
        <v>3</v>
      </c>
      <c r="D214" s="69">
        <v>1</v>
      </c>
      <c r="E214" s="35"/>
      <c r="F214" s="35"/>
      <c r="G214" s="70"/>
      <c r="H214" s="69"/>
      <c r="I214" s="50"/>
      <c r="J214" s="82"/>
    </row>
    <row r="215" spans="1:10" s="14" customFormat="1" ht="120.75" customHeight="1" outlineLevel="1" x14ac:dyDescent="0.2">
      <c r="A215" s="91" t="s">
        <v>539</v>
      </c>
      <c r="B215" s="106" t="s">
        <v>274</v>
      </c>
      <c r="C215" s="41"/>
      <c r="D215" s="69">
        <v>0</v>
      </c>
      <c r="E215" s="70"/>
      <c r="F215" s="35"/>
      <c r="G215" s="70"/>
      <c r="H215" s="69"/>
      <c r="I215" s="50"/>
      <c r="J215" s="82"/>
    </row>
    <row r="216" spans="1:10" s="14" customFormat="1" ht="39.75" customHeight="1" outlineLevel="1" x14ac:dyDescent="0.2">
      <c r="A216" s="91" t="s">
        <v>540</v>
      </c>
      <c r="B216" s="106" t="s">
        <v>183</v>
      </c>
      <c r="C216" s="41" t="s">
        <v>3</v>
      </c>
      <c r="D216" s="69">
        <v>1</v>
      </c>
      <c r="E216" s="35"/>
      <c r="F216" s="35"/>
      <c r="G216" s="70"/>
      <c r="H216" s="69"/>
      <c r="I216" s="50"/>
      <c r="J216" s="82"/>
    </row>
    <row r="217" spans="1:10" s="14" customFormat="1" x14ac:dyDescent="0.2">
      <c r="A217" s="91" t="s">
        <v>541</v>
      </c>
      <c r="B217" s="36" t="s">
        <v>185</v>
      </c>
      <c r="C217" s="33"/>
      <c r="D217" s="69">
        <v>0</v>
      </c>
      <c r="E217" s="84"/>
      <c r="F217" s="35"/>
      <c r="G217" s="84"/>
      <c r="H217" s="69"/>
      <c r="I217" s="50"/>
      <c r="J217" s="82"/>
    </row>
    <row r="218" spans="1:10" s="14" customFormat="1" ht="285.75" customHeight="1" outlineLevel="1" x14ac:dyDescent="0.2">
      <c r="A218" s="91" t="s">
        <v>542</v>
      </c>
      <c r="B218" s="105" t="s">
        <v>413</v>
      </c>
      <c r="C218" s="20"/>
      <c r="D218" s="69">
        <v>0</v>
      </c>
      <c r="E218" s="84"/>
      <c r="F218" s="35"/>
      <c r="G218" s="84"/>
      <c r="H218" s="69"/>
      <c r="I218" s="50"/>
      <c r="J218" s="82"/>
    </row>
    <row r="219" spans="1:10" s="14" customFormat="1" ht="15" customHeight="1" outlineLevel="1" x14ac:dyDescent="0.2">
      <c r="A219" s="91" t="s">
        <v>543</v>
      </c>
      <c r="B219" s="106" t="s">
        <v>186</v>
      </c>
      <c r="C219" s="33" t="s">
        <v>3</v>
      </c>
      <c r="D219" s="69">
        <v>2</v>
      </c>
      <c r="E219" s="35"/>
      <c r="F219" s="35"/>
      <c r="G219" s="84"/>
      <c r="H219" s="69"/>
      <c r="I219" s="50"/>
      <c r="J219" s="82"/>
    </row>
    <row r="220" spans="1:10" x14ac:dyDescent="0.2">
      <c r="A220" s="91" t="s">
        <v>544</v>
      </c>
      <c r="B220" s="36" t="s">
        <v>331</v>
      </c>
      <c r="C220" s="33"/>
      <c r="D220" s="69">
        <v>0</v>
      </c>
      <c r="E220" s="84"/>
      <c r="F220" s="35"/>
      <c r="G220" s="84"/>
      <c r="H220" s="69"/>
      <c r="J220" s="82"/>
    </row>
    <row r="221" spans="1:10" ht="180" customHeight="1" outlineLevel="1" x14ac:dyDescent="0.2">
      <c r="A221" s="91" t="s">
        <v>545</v>
      </c>
      <c r="B221" s="106" t="s">
        <v>414</v>
      </c>
      <c r="C221" s="33"/>
      <c r="D221" s="69">
        <v>0</v>
      </c>
      <c r="E221" s="84"/>
      <c r="F221" s="35"/>
      <c r="G221" s="84"/>
      <c r="H221" s="69"/>
      <c r="J221" s="82"/>
    </row>
    <row r="222" spans="1:10" ht="53.25" customHeight="1" outlineLevel="1" x14ac:dyDescent="0.2">
      <c r="A222" s="91" t="s">
        <v>546</v>
      </c>
      <c r="B222" s="106" t="s">
        <v>415</v>
      </c>
      <c r="C222" s="33" t="s">
        <v>3</v>
      </c>
      <c r="D222" s="69">
        <v>4</v>
      </c>
      <c r="E222" s="50"/>
      <c r="F222" s="35"/>
      <c r="G222" s="84"/>
      <c r="H222" s="69"/>
      <c r="J222" s="82"/>
    </row>
    <row r="223" spans="1:10" ht="180" customHeight="1" outlineLevel="1" x14ac:dyDescent="0.2">
      <c r="A223" s="91" t="s">
        <v>547</v>
      </c>
      <c r="B223" s="106" t="s">
        <v>351</v>
      </c>
      <c r="C223" s="20"/>
      <c r="D223" s="69">
        <v>0</v>
      </c>
      <c r="E223" s="84"/>
      <c r="F223" s="35"/>
      <c r="G223" s="84"/>
      <c r="H223" s="69"/>
      <c r="J223" s="82"/>
    </row>
    <row r="224" spans="1:10" ht="42.75" customHeight="1" outlineLevel="1" x14ac:dyDescent="0.2">
      <c r="A224" s="91" t="s">
        <v>548</v>
      </c>
      <c r="B224" s="106" t="s">
        <v>416</v>
      </c>
      <c r="C224" s="33" t="s">
        <v>3</v>
      </c>
      <c r="D224" s="69">
        <v>4</v>
      </c>
      <c r="E224" s="84"/>
      <c r="F224" s="35"/>
      <c r="G224" s="84"/>
      <c r="H224" s="69"/>
      <c r="J224" s="82"/>
    </row>
    <row r="225" spans="1:10" ht="116.25" customHeight="1" outlineLevel="1" x14ac:dyDescent="0.2">
      <c r="A225" s="91" t="s">
        <v>549</v>
      </c>
      <c r="B225" s="106" t="s">
        <v>417</v>
      </c>
      <c r="C225" s="33"/>
      <c r="D225" s="69">
        <v>0</v>
      </c>
      <c r="E225" s="84"/>
      <c r="F225" s="35"/>
      <c r="G225" s="84"/>
      <c r="H225" s="69"/>
      <c r="J225" s="82"/>
    </row>
    <row r="226" spans="1:10" ht="16.5" customHeight="1" outlineLevel="1" x14ac:dyDescent="0.2">
      <c r="A226" s="91" t="s">
        <v>550</v>
      </c>
      <c r="B226" s="106" t="s">
        <v>332</v>
      </c>
      <c r="C226" s="33" t="s">
        <v>3</v>
      </c>
      <c r="D226" s="69">
        <v>1</v>
      </c>
      <c r="E226" s="74"/>
      <c r="F226" s="35"/>
      <c r="G226" s="84"/>
      <c r="H226" s="69"/>
      <c r="J226" s="82"/>
    </row>
    <row r="227" spans="1:10" ht="18.75" customHeight="1" outlineLevel="1" x14ac:dyDescent="0.2">
      <c r="A227" s="91" t="s">
        <v>551</v>
      </c>
      <c r="B227" s="106" t="s">
        <v>333</v>
      </c>
      <c r="C227" s="33" t="s">
        <v>3</v>
      </c>
      <c r="D227" s="69">
        <v>1</v>
      </c>
      <c r="E227" s="74"/>
      <c r="F227" s="35"/>
      <c r="G227" s="84"/>
      <c r="H227" s="69"/>
      <c r="J227" s="82"/>
    </row>
    <row r="228" spans="1:10" x14ac:dyDescent="0.2">
      <c r="A228" s="91" t="s">
        <v>552</v>
      </c>
      <c r="B228" s="36" t="s">
        <v>435</v>
      </c>
      <c r="D228" s="70">
        <v>0</v>
      </c>
      <c r="E228" s="70"/>
      <c r="F228" s="35"/>
      <c r="G228" s="70"/>
      <c r="H228" s="69"/>
      <c r="J228" s="102"/>
    </row>
    <row r="229" spans="1:10" ht="108" customHeight="1" outlineLevel="1" x14ac:dyDescent="0.2">
      <c r="A229" s="91" t="s">
        <v>553</v>
      </c>
      <c r="B229" s="106" t="s">
        <v>353</v>
      </c>
      <c r="D229" s="70">
        <v>0</v>
      </c>
      <c r="E229" s="70"/>
      <c r="F229" s="35"/>
      <c r="G229" s="70"/>
      <c r="H229" s="69"/>
      <c r="J229" s="82"/>
    </row>
    <row r="230" spans="1:10" ht="25.5" customHeight="1" outlineLevel="1" x14ac:dyDescent="0.2">
      <c r="A230" s="91" t="s">
        <v>554</v>
      </c>
      <c r="B230" s="98" t="s">
        <v>275</v>
      </c>
      <c r="C230" s="99" t="s">
        <v>270</v>
      </c>
      <c r="D230" s="70">
        <v>292.97000000000003</v>
      </c>
      <c r="E230" s="50"/>
      <c r="F230" s="35"/>
      <c r="G230" s="70"/>
      <c r="H230" s="69"/>
      <c r="J230" s="82"/>
    </row>
    <row r="231" spans="1:10" s="14" customFormat="1" ht="207" customHeight="1" outlineLevel="1" x14ac:dyDescent="0.2">
      <c r="A231" s="91" t="s">
        <v>555</v>
      </c>
      <c r="B231" s="105" t="s">
        <v>675</v>
      </c>
      <c r="C231" s="33"/>
      <c r="D231" s="70">
        <v>0</v>
      </c>
      <c r="E231" s="70"/>
      <c r="F231" s="35"/>
      <c r="G231" s="70"/>
      <c r="H231" s="69"/>
      <c r="I231" s="50"/>
      <c r="J231" s="102"/>
    </row>
    <row r="232" spans="1:10" s="14" customFormat="1" ht="25.5" customHeight="1" outlineLevel="1" x14ac:dyDescent="0.2">
      <c r="A232" s="91" t="s">
        <v>556</v>
      </c>
      <c r="B232" s="58" t="s">
        <v>334</v>
      </c>
      <c r="C232" s="33" t="s">
        <v>352</v>
      </c>
      <c r="D232" s="70">
        <v>5.25</v>
      </c>
      <c r="E232" s="35"/>
      <c r="F232" s="35"/>
      <c r="G232" s="70"/>
      <c r="H232" s="69"/>
      <c r="I232" s="50"/>
      <c r="J232" s="82"/>
    </row>
    <row r="233" spans="1:10" ht="25.5" x14ac:dyDescent="0.2">
      <c r="A233" s="91" t="s">
        <v>557</v>
      </c>
      <c r="B233" s="104" t="s">
        <v>367</v>
      </c>
      <c r="D233" s="70">
        <v>0</v>
      </c>
      <c r="E233" s="70"/>
      <c r="F233" s="35"/>
      <c r="G233" s="70"/>
      <c r="H233" s="69"/>
      <c r="J233" s="102"/>
    </row>
    <row r="234" spans="1:10" ht="142.5" customHeight="1" outlineLevel="1" x14ac:dyDescent="0.2">
      <c r="A234" s="91" t="s">
        <v>558</v>
      </c>
      <c r="B234" s="105" t="s">
        <v>673</v>
      </c>
      <c r="C234" s="41"/>
      <c r="D234" s="72">
        <v>0</v>
      </c>
      <c r="E234" s="70"/>
      <c r="F234" s="35"/>
      <c r="G234" s="92"/>
      <c r="H234" s="69"/>
      <c r="J234" s="82"/>
    </row>
    <row r="235" spans="1:10" ht="12.75" customHeight="1" outlineLevel="1" x14ac:dyDescent="0.2">
      <c r="A235" s="91" t="s">
        <v>559</v>
      </c>
      <c r="B235" s="105" t="s">
        <v>276</v>
      </c>
      <c r="C235" s="41" t="s">
        <v>270</v>
      </c>
      <c r="D235" s="72">
        <v>22</v>
      </c>
      <c r="E235" s="50"/>
      <c r="F235" s="35"/>
      <c r="G235" s="92"/>
      <c r="H235" s="69"/>
      <c r="J235" s="82"/>
    </row>
    <row r="236" spans="1:10" s="14" customFormat="1" ht="217.5" customHeight="1" outlineLevel="1" x14ac:dyDescent="0.2">
      <c r="A236" s="91" t="s">
        <v>560</v>
      </c>
      <c r="B236" s="105" t="s">
        <v>674</v>
      </c>
      <c r="C236" s="33" t="s">
        <v>3</v>
      </c>
      <c r="D236" s="70">
        <v>1</v>
      </c>
      <c r="E236" s="75"/>
      <c r="F236" s="35"/>
      <c r="G236" s="70"/>
      <c r="H236" s="69"/>
      <c r="I236" s="50"/>
      <c r="J236" s="82"/>
    </row>
    <row r="237" spans="1:10" s="14" customFormat="1" ht="145.5" customHeight="1" outlineLevel="1" x14ac:dyDescent="0.2">
      <c r="A237" s="91" t="s">
        <v>561</v>
      </c>
      <c r="B237" s="105" t="s">
        <v>720</v>
      </c>
      <c r="C237" s="33" t="s">
        <v>159</v>
      </c>
      <c r="D237" s="70">
        <v>1</v>
      </c>
      <c r="E237" s="75"/>
      <c r="F237" s="35"/>
      <c r="G237" s="70"/>
      <c r="H237" s="69"/>
      <c r="I237" s="50"/>
      <c r="J237" s="102"/>
    </row>
    <row r="238" spans="1:10" x14ac:dyDescent="0.2">
      <c r="A238" s="91" t="s">
        <v>562</v>
      </c>
      <c r="B238" s="45" t="s">
        <v>157</v>
      </c>
      <c r="C238" s="53"/>
      <c r="D238" s="72">
        <v>0</v>
      </c>
      <c r="E238" s="70"/>
      <c r="F238" s="35"/>
      <c r="G238" s="92"/>
      <c r="H238" s="69"/>
      <c r="J238" s="82"/>
    </row>
    <row r="239" spans="1:10" ht="231.75" customHeight="1" outlineLevel="1" x14ac:dyDescent="0.2">
      <c r="A239" s="91"/>
      <c r="B239" s="105" t="s">
        <v>418</v>
      </c>
      <c r="C239" s="53"/>
      <c r="D239" s="72">
        <v>0</v>
      </c>
      <c r="E239" s="70"/>
      <c r="F239" s="35"/>
      <c r="G239" s="92"/>
      <c r="H239" s="69"/>
      <c r="J239" s="82"/>
    </row>
    <row r="240" spans="1:10" ht="40.5" customHeight="1" outlineLevel="1" x14ac:dyDescent="0.2">
      <c r="A240" s="91" t="s">
        <v>563</v>
      </c>
      <c r="B240" s="105" t="s">
        <v>354</v>
      </c>
      <c r="C240" s="53" t="s">
        <v>270</v>
      </c>
      <c r="D240" s="72">
        <v>46.17</v>
      </c>
      <c r="E240" s="75"/>
      <c r="F240" s="35"/>
      <c r="G240" s="92"/>
      <c r="H240" s="69"/>
      <c r="J240" s="82"/>
    </row>
    <row r="241" spans="1:10" ht="25.5" customHeight="1" outlineLevel="1" x14ac:dyDescent="0.2">
      <c r="A241" s="91" t="s">
        <v>564</v>
      </c>
      <c r="B241" s="105" t="s">
        <v>277</v>
      </c>
      <c r="C241" s="53" t="s">
        <v>270</v>
      </c>
      <c r="D241" s="72">
        <v>8.82</v>
      </c>
      <c r="E241" s="75"/>
      <c r="F241" s="35"/>
      <c r="G241" s="92"/>
      <c r="H241" s="69"/>
      <c r="J241" s="82"/>
    </row>
    <row r="242" spans="1:10" ht="24.75" customHeight="1" outlineLevel="1" x14ac:dyDescent="0.2">
      <c r="A242" s="91" t="s">
        <v>565</v>
      </c>
      <c r="B242" s="105" t="s">
        <v>419</v>
      </c>
      <c r="C242" s="53" t="s">
        <v>270</v>
      </c>
      <c r="D242" s="72">
        <v>29.4</v>
      </c>
      <c r="E242" s="75"/>
      <c r="F242" s="35"/>
      <c r="G242" s="92"/>
      <c r="H242" s="69"/>
      <c r="J242" s="82"/>
    </row>
    <row r="243" spans="1:10" s="42" customFormat="1" x14ac:dyDescent="0.2">
      <c r="A243" s="91" t="s">
        <v>566</v>
      </c>
      <c r="B243" s="45" t="s">
        <v>278</v>
      </c>
      <c r="C243" s="33"/>
      <c r="D243" s="69">
        <v>0</v>
      </c>
      <c r="E243" s="86"/>
      <c r="F243" s="35"/>
      <c r="G243" s="86"/>
      <c r="H243" s="69"/>
      <c r="I243" s="50"/>
      <c r="J243" s="82"/>
    </row>
    <row r="244" spans="1:10" s="42" customFormat="1" ht="64.5" customHeight="1" outlineLevel="1" x14ac:dyDescent="0.2">
      <c r="A244" s="91" t="s">
        <v>567</v>
      </c>
      <c r="B244" s="105" t="s">
        <v>355</v>
      </c>
      <c r="C244" s="33" t="s">
        <v>270</v>
      </c>
      <c r="D244" s="70">
        <v>6.83</v>
      </c>
      <c r="E244" s="75"/>
      <c r="F244" s="35"/>
      <c r="G244" s="72"/>
      <c r="H244" s="69"/>
      <c r="I244" s="50"/>
      <c r="J244" s="82"/>
    </row>
    <row r="245" spans="1:10" s="42" customFormat="1" ht="69" customHeight="1" outlineLevel="1" x14ac:dyDescent="0.2">
      <c r="A245" s="91" t="s">
        <v>568</v>
      </c>
      <c r="B245" s="105" t="s">
        <v>356</v>
      </c>
      <c r="C245" s="33" t="s">
        <v>270</v>
      </c>
      <c r="D245" s="70">
        <v>38.47</v>
      </c>
      <c r="E245" s="75"/>
      <c r="F245" s="35"/>
      <c r="G245" s="72"/>
      <c r="H245" s="69"/>
      <c r="I245" s="50"/>
      <c r="J245" s="82"/>
    </row>
    <row r="246" spans="1:10" s="14" customFormat="1" x14ac:dyDescent="0.2">
      <c r="A246" s="218" t="s">
        <v>123</v>
      </c>
      <c r="B246" s="210" t="s">
        <v>436</v>
      </c>
      <c r="C246" s="252"/>
      <c r="D246" s="219">
        <v>0</v>
      </c>
      <c r="E246" s="219"/>
      <c r="F246" s="219"/>
      <c r="G246" s="253"/>
      <c r="H246" s="69"/>
      <c r="I246" s="50"/>
      <c r="J246" s="82"/>
    </row>
    <row r="247" spans="1:10" s="14" customFormat="1" ht="12.75" customHeight="1" outlineLevel="1" x14ac:dyDescent="0.2">
      <c r="A247" s="91" t="s">
        <v>125</v>
      </c>
      <c r="B247" s="36" t="s">
        <v>155</v>
      </c>
      <c r="C247" s="41"/>
      <c r="D247" s="69">
        <v>0</v>
      </c>
      <c r="E247" s="70"/>
      <c r="F247" s="35"/>
      <c r="G247" s="70"/>
      <c r="H247" s="69"/>
      <c r="I247" s="50"/>
      <c r="J247" s="82"/>
    </row>
    <row r="248" spans="1:10" s="14" customFormat="1" ht="78.75" customHeight="1" outlineLevel="1" x14ac:dyDescent="0.2">
      <c r="A248" s="91" t="s">
        <v>126</v>
      </c>
      <c r="B248" s="37" t="s">
        <v>420</v>
      </c>
      <c r="C248" s="43"/>
      <c r="D248" s="71">
        <v>0</v>
      </c>
      <c r="E248" s="21"/>
      <c r="F248" s="35"/>
      <c r="G248" s="21"/>
      <c r="H248" s="69"/>
      <c r="I248" s="50"/>
      <c r="J248" s="82"/>
    </row>
    <row r="249" spans="1:10" s="14" customFormat="1" ht="12.75" customHeight="1" outlineLevel="1" x14ac:dyDescent="0.2">
      <c r="A249" s="91" t="s">
        <v>127</v>
      </c>
      <c r="B249" s="106" t="s">
        <v>280</v>
      </c>
      <c r="C249" s="41" t="s">
        <v>3</v>
      </c>
      <c r="D249" s="69">
        <v>2</v>
      </c>
      <c r="E249" s="75"/>
      <c r="F249" s="35"/>
      <c r="G249" s="70"/>
      <c r="H249" s="69"/>
      <c r="I249" s="50"/>
      <c r="J249" s="82"/>
    </row>
    <row r="250" spans="1:10" s="14" customFormat="1" ht="12.75" customHeight="1" outlineLevel="1" x14ac:dyDescent="0.2">
      <c r="A250" s="91" t="s">
        <v>569</v>
      </c>
      <c r="B250" s="106" t="s">
        <v>281</v>
      </c>
      <c r="C250" s="41" t="s">
        <v>3</v>
      </c>
      <c r="D250" s="69">
        <v>18</v>
      </c>
      <c r="E250" s="75"/>
      <c r="F250" s="35"/>
      <c r="G250" s="70"/>
      <c r="H250" s="69"/>
      <c r="I250" s="50"/>
      <c r="J250" s="82"/>
    </row>
    <row r="251" spans="1:10" s="14" customFormat="1" x14ac:dyDescent="0.2">
      <c r="A251" s="218" t="s">
        <v>133</v>
      </c>
      <c r="B251" s="210" t="s">
        <v>124</v>
      </c>
      <c r="C251" s="252"/>
      <c r="D251" s="219">
        <v>0</v>
      </c>
      <c r="E251" s="219"/>
      <c r="F251" s="219"/>
      <c r="G251" s="253"/>
      <c r="H251" s="69"/>
      <c r="I251" s="50"/>
      <c r="J251" s="82"/>
    </row>
    <row r="252" spans="1:10" s="14" customFormat="1" x14ac:dyDescent="0.2">
      <c r="A252" s="91" t="s">
        <v>135</v>
      </c>
      <c r="B252" s="36" t="s">
        <v>128</v>
      </c>
      <c r="C252" s="41"/>
      <c r="D252" s="69">
        <v>0</v>
      </c>
      <c r="E252" s="70"/>
      <c r="F252" s="35"/>
      <c r="G252" s="70"/>
      <c r="H252" s="69"/>
      <c r="I252" s="50"/>
      <c r="J252" s="82"/>
    </row>
    <row r="253" spans="1:10" s="14" customFormat="1" ht="39.75" customHeight="1" outlineLevel="2" x14ac:dyDescent="0.2">
      <c r="A253" s="91" t="s">
        <v>136</v>
      </c>
      <c r="B253" s="106" t="s">
        <v>129</v>
      </c>
      <c r="C253" s="41"/>
      <c r="D253" s="69">
        <v>0</v>
      </c>
      <c r="E253" s="70"/>
      <c r="F253" s="35"/>
      <c r="G253" s="70"/>
      <c r="H253" s="69"/>
      <c r="I253" s="50"/>
      <c r="J253" s="82"/>
    </row>
    <row r="254" spans="1:10" s="14" customFormat="1" ht="82.5" customHeight="1" outlineLevel="2" x14ac:dyDescent="0.2">
      <c r="A254" s="91"/>
      <c r="B254" s="106" t="s">
        <v>130</v>
      </c>
      <c r="C254" s="41"/>
      <c r="D254" s="69">
        <v>0</v>
      </c>
      <c r="E254" s="70"/>
      <c r="F254" s="35"/>
      <c r="G254" s="70"/>
      <c r="H254" s="69"/>
      <c r="I254" s="50"/>
      <c r="J254" s="82"/>
    </row>
    <row r="255" spans="1:10" s="14" customFormat="1" ht="25.5" customHeight="1" outlineLevel="2" x14ac:dyDescent="0.2">
      <c r="A255" s="91" t="s">
        <v>570</v>
      </c>
      <c r="B255" s="106" t="s">
        <v>248</v>
      </c>
      <c r="C255" s="33" t="s">
        <v>29</v>
      </c>
      <c r="D255" s="109">
        <v>1214.6199999999999</v>
      </c>
      <c r="E255" s="75"/>
      <c r="F255" s="35"/>
      <c r="G255" s="70"/>
      <c r="H255" s="69"/>
      <c r="I255" s="50"/>
      <c r="J255" s="82"/>
    </row>
    <row r="256" spans="1:10" s="14" customFormat="1" ht="25.5" customHeight="1" outlineLevel="2" x14ac:dyDescent="0.2">
      <c r="A256" s="91" t="s">
        <v>571</v>
      </c>
      <c r="B256" s="106" t="s">
        <v>249</v>
      </c>
      <c r="C256" s="33" t="s">
        <v>29</v>
      </c>
      <c r="D256" s="69">
        <v>16.190000000000001</v>
      </c>
      <c r="E256" s="75"/>
      <c r="F256" s="35"/>
      <c r="G256" s="70"/>
      <c r="H256" s="69"/>
      <c r="I256" s="50"/>
      <c r="J256" s="82"/>
    </row>
    <row r="257" spans="1:10" s="14" customFormat="1" ht="25.5" customHeight="1" outlineLevel="2" x14ac:dyDescent="0.2">
      <c r="A257" s="91" t="s">
        <v>572</v>
      </c>
      <c r="B257" s="106" t="s">
        <v>250</v>
      </c>
      <c r="C257" s="33" t="s">
        <v>29</v>
      </c>
      <c r="D257" s="69">
        <v>16.190000000000001</v>
      </c>
      <c r="E257" s="75"/>
      <c r="F257" s="35"/>
      <c r="G257" s="70"/>
      <c r="H257" s="69"/>
      <c r="I257" s="50"/>
      <c r="J257" s="82"/>
    </row>
    <row r="258" spans="1:10" s="14" customFormat="1" ht="25.5" customHeight="1" outlineLevel="2" x14ac:dyDescent="0.2">
      <c r="A258" s="91" t="s">
        <v>573</v>
      </c>
      <c r="B258" s="106" t="s">
        <v>263</v>
      </c>
      <c r="C258" s="33" t="s">
        <v>29</v>
      </c>
      <c r="D258" s="69">
        <v>196.45</v>
      </c>
      <c r="E258" s="75"/>
      <c r="F258" s="35"/>
      <c r="G258" s="70"/>
      <c r="H258" s="69"/>
      <c r="I258" s="50"/>
      <c r="J258" s="82"/>
    </row>
    <row r="259" spans="1:10" s="14" customFormat="1" ht="104.25" customHeight="1" outlineLevel="2" x14ac:dyDescent="0.2">
      <c r="A259" s="91" t="s">
        <v>191</v>
      </c>
      <c r="B259" s="106" t="s">
        <v>131</v>
      </c>
      <c r="C259" s="41"/>
      <c r="D259" s="69">
        <v>0</v>
      </c>
      <c r="E259" s="70"/>
      <c r="F259" s="35"/>
      <c r="G259" s="70"/>
      <c r="H259" s="69"/>
      <c r="I259" s="50"/>
      <c r="J259" s="82"/>
    </row>
    <row r="260" spans="1:10" s="14" customFormat="1" ht="25.5" customHeight="1" outlineLevel="2" x14ac:dyDescent="0.2">
      <c r="A260" s="91" t="s">
        <v>574</v>
      </c>
      <c r="B260" s="106" t="s">
        <v>132</v>
      </c>
      <c r="C260" s="33" t="s">
        <v>29</v>
      </c>
      <c r="D260" s="69">
        <v>130.44</v>
      </c>
      <c r="E260" s="75"/>
      <c r="F260" s="35"/>
      <c r="G260" s="70"/>
      <c r="H260" s="69"/>
      <c r="I260" s="50"/>
      <c r="J260" s="82"/>
    </row>
    <row r="261" spans="1:10" s="23" customFormat="1" ht="247.5" customHeight="1" outlineLevel="2" x14ac:dyDescent="0.2">
      <c r="A261" s="91" t="s">
        <v>193</v>
      </c>
      <c r="B261" s="106" t="s">
        <v>721</v>
      </c>
      <c r="C261" s="33" t="s">
        <v>29</v>
      </c>
      <c r="D261" s="69">
        <v>210.97</v>
      </c>
      <c r="E261" s="75"/>
      <c r="F261" s="35"/>
      <c r="G261" s="70"/>
      <c r="H261" s="69"/>
      <c r="I261" s="50"/>
      <c r="J261" s="82"/>
    </row>
    <row r="262" spans="1:10" s="14" customFormat="1" x14ac:dyDescent="0.2">
      <c r="A262" s="218" t="s">
        <v>140</v>
      </c>
      <c r="B262" s="210" t="s">
        <v>134</v>
      </c>
      <c r="C262" s="252"/>
      <c r="D262" s="219">
        <v>0</v>
      </c>
      <c r="E262" s="219"/>
      <c r="F262" s="219"/>
      <c r="G262" s="253"/>
      <c r="H262" s="69"/>
      <c r="I262" s="50"/>
      <c r="J262" s="82"/>
    </row>
    <row r="263" spans="1:10" s="14" customFormat="1" x14ac:dyDescent="0.2">
      <c r="A263" s="91" t="s">
        <v>142</v>
      </c>
      <c r="B263" s="61" t="s">
        <v>188</v>
      </c>
      <c r="C263" s="4"/>
      <c r="D263" s="72">
        <v>0</v>
      </c>
      <c r="E263" s="70"/>
      <c r="F263" s="35"/>
      <c r="G263" s="70"/>
      <c r="H263" s="69"/>
      <c r="I263" s="50"/>
      <c r="J263" s="82"/>
    </row>
    <row r="264" spans="1:10" s="14" customFormat="1" ht="105" customHeight="1" outlineLevel="1" x14ac:dyDescent="0.2">
      <c r="A264" s="299"/>
      <c r="B264" s="54" t="s">
        <v>189</v>
      </c>
      <c r="C264" s="4"/>
      <c r="D264" s="69">
        <v>0</v>
      </c>
      <c r="E264" s="70"/>
      <c r="F264" s="35"/>
      <c r="G264" s="70"/>
      <c r="H264" s="69"/>
      <c r="I264" s="50"/>
      <c r="J264" s="82"/>
    </row>
    <row r="265" spans="1:10" s="14" customFormat="1" ht="167.25" customHeight="1" outlineLevel="1" x14ac:dyDescent="0.2">
      <c r="A265" s="91" t="s">
        <v>294</v>
      </c>
      <c r="B265" s="62" t="s">
        <v>190</v>
      </c>
      <c r="C265" s="53" t="s">
        <v>3</v>
      </c>
      <c r="D265" s="69">
        <v>9</v>
      </c>
      <c r="E265" s="75"/>
      <c r="F265" s="35"/>
      <c r="G265" s="70"/>
      <c r="H265" s="69"/>
      <c r="I265" s="50"/>
      <c r="J265" s="82"/>
    </row>
    <row r="266" spans="1:10" s="14" customFormat="1" ht="157.5" customHeight="1" outlineLevel="1" x14ac:dyDescent="0.2">
      <c r="A266" s="91" t="s">
        <v>297</v>
      </c>
      <c r="B266" s="62" t="s">
        <v>192</v>
      </c>
      <c r="C266" s="53" t="s">
        <v>3</v>
      </c>
      <c r="D266" s="69">
        <v>12</v>
      </c>
      <c r="E266" s="75"/>
      <c r="F266" s="35"/>
      <c r="G266" s="70"/>
      <c r="H266" s="69"/>
      <c r="I266" s="50"/>
      <c r="J266" s="82"/>
    </row>
    <row r="267" spans="1:10" s="14" customFormat="1" ht="132" customHeight="1" outlineLevel="1" x14ac:dyDescent="0.2">
      <c r="A267" s="91" t="s">
        <v>440</v>
      </c>
      <c r="B267" s="62" t="s">
        <v>194</v>
      </c>
      <c r="C267" s="53" t="s">
        <v>3</v>
      </c>
      <c r="D267" s="69">
        <v>1</v>
      </c>
      <c r="E267" s="75"/>
      <c r="F267" s="35"/>
      <c r="G267" s="70"/>
      <c r="H267" s="69"/>
      <c r="I267" s="50"/>
      <c r="J267" s="82"/>
    </row>
    <row r="268" spans="1:10" s="14" customFormat="1" ht="131.25" customHeight="1" outlineLevel="1" x14ac:dyDescent="0.2">
      <c r="A268" s="91" t="s">
        <v>575</v>
      </c>
      <c r="B268" s="62" t="s">
        <v>195</v>
      </c>
      <c r="C268" s="53" t="s">
        <v>3</v>
      </c>
      <c r="D268" s="69">
        <v>3</v>
      </c>
      <c r="E268" s="75"/>
      <c r="F268" s="35"/>
      <c r="G268" s="70"/>
      <c r="H268" s="69"/>
      <c r="I268" s="50"/>
      <c r="J268" s="82"/>
    </row>
    <row r="269" spans="1:10" s="14" customFormat="1" ht="130.5" customHeight="1" outlineLevel="1" x14ac:dyDescent="0.2">
      <c r="A269" s="91" t="s">
        <v>576</v>
      </c>
      <c r="B269" s="62" t="s">
        <v>421</v>
      </c>
      <c r="C269" s="53" t="s">
        <v>3</v>
      </c>
      <c r="D269" s="69">
        <v>1</v>
      </c>
      <c r="E269" s="75"/>
      <c r="F269" s="35"/>
      <c r="G269" s="70"/>
      <c r="H269" s="69"/>
      <c r="I269" s="50"/>
      <c r="J269" s="82"/>
    </row>
    <row r="270" spans="1:10" s="14" customFormat="1" ht="144.75" customHeight="1" outlineLevel="1" x14ac:dyDescent="0.2">
      <c r="A270" s="91" t="s">
        <v>577</v>
      </c>
      <c r="B270" s="62" t="s">
        <v>357</v>
      </c>
      <c r="C270" s="53" t="s">
        <v>3</v>
      </c>
      <c r="D270" s="69">
        <v>1</v>
      </c>
      <c r="E270" s="75"/>
      <c r="F270" s="35"/>
      <c r="G270" s="70"/>
      <c r="H270" s="69"/>
      <c r="I270" s="50"/>
      <c r="J270" s="82"/>
    </row>
    <row r="271" spans="1:10" s="14" customFormat="1" ht="142.5" customHeight="1" outlineLevel="1" x14ac:dyDescent="0.2">
      <c r="A271" s="91" t="s">
        <v>578</v>
      </c>
      <c r="B271" s="62" t="s">
        <v>358</v>
      </c>
      <c r="C271" s="53" t="s">
        <v>3</v>
      </c>
      <c r="D271" s="69">
        <v>1</v>
      </c>
      <c r="E271" s="75"/>
      <c r="F271" s="35"/>
      <c r="G271" s="70"/>
      <c r="H271" s="69"/>
      <c r="I271" s="50"/>
      <c r="J271" s="82"/>
    </row>
    <row r="272" spans="1:10" s="14" customFormat="1" ht="131.25" customHeight="1" outlineLevel="1" x14ac:dyDescent="0.2">
      <c r="A272" s="91" t="s">
        <v>579</v>
      </c>
      <c r="B272" s="62" t="s">
        <v>359</v>
      </c>
      <c r="C272" s="53" t="s">
        <v>3</v>
      </c>
      <c r="D272" s="69">
        <v>2</v>
      </c>
      <c r="E272" s="75"/>
      <c r="F272" s="35"/>
      <c r="G272" s="70"/>
      <c r="H272" s="69"/>
      <c r="I272" s="50"/>
      <c r="J272" s="82"/>
    </row>
    <row r="273" spans="1:10" s="14" customFormat="1" ht="119.25" customHeight="1" outlineLevel="1" x14ac:dyDescent="0.2">
      <c r="A273" s="91" t="s">
        <v>580</v>
      </c>
      <c r="B273" s="62" t="s">
        <v>422</v>
      </c>
      <c r="C273" s="53" t="s">
        <v>3</v>
      </c>
      <c r="D273" s="69">
        <v>6</v>
      </c>
      <c r="E273" s="75"/>
      <c r="F273" s="35"/>
      <c r="G273" s="70"/>
      <c r="H273" s="69"/>
      <c r="I273" s="50"/>
      <c r="J273" s="82"/>
    </row>
    <row r="274" spans="1:10" s="14" customFormat="1" ht="144.75" customHeight="1" outlineLevel="1" x14ac:dyDescent="0.2">
      <c r="A274" s="91" t="s">
        <v>581</v>
      </c>
      <c r="B274" s="62" t="s">
        <v>423</v>
      </c>
      <c r="C274" s="53" t="s">
        <v>3</v>
      </c>
      <c r="D274" s="69">
        <v>13</v>
      </c>
      <c r="E274" s="75"/>
      <c r="F274" s="35"/>
      <c r="G274" s="70"/>
      <c r="H274" s="69"/>
      <c r="I274" s="50"/>
      <c r="J274" s="82"/>
    </row>
    <row r="275" spans="1:10" s="14" customFormat="1" ht="129.75" customHeight="1" outlineLevel="1" x14ac:dyDescent="0.2">
      <c r="A275" s="91" t="s">
        <v>582</v>
      </c>
      <c r="B275" s="62" t="s">
        <v>196</v>
      </c>
      <c r="C275" s="53" t="s">
        <v>3</v>
      </c>
      <c r="D275" s="69">
        <v>1</v>
      </c>
      <c r="E275" s="75"/>
      <c r="F275" s="35"/>
      <c r="G275" s="70"/>
      <c r="H275" s="69"/>
      <c r="I275" s="50"/>
      <c r="J275" s="82"/>
    </row>
    <row r="276" spans="1:10" s="14" customFormat="1" x14ac:dyDescent="0.2">
      <c r="A276" s="91" t="s">
        <v>144</v>
      </c>
      <c r="B276" s="61" t="s">
        <v>437</v>
      </c>
      <c r="C276" s="48"/>
      <c r="D276" s="69">
        <v>0</v>
      </c>
      <c r="E276" s="70"/>
      <c r="F276" s="35"/>
      <c r="G276" s="70"/>
      <c r="H276" s="69"/>
      <c r="I276" s="50"/>
      <c r="J276" s="82"/>
    </row>
    <row r="277" spans="1:10" s="14" customFormat="1" ht="87" customHeight="1" outlineLevel="1" x14ac:dyDescent="0.2">
      <c r="A277" s="91" t="s">
        <v>146</v>
      </c>
      <c r="B277" s="62" t="s">
        <v>197</v>
      </c>
      <c r="C277" s="53"/>
      <c r="D277" s="69">
        <v>0</v>
      </c>
      <c r="E277" s="70"/>
      <c r="F277" s="35"/>
      <c r="G277" s="70"/>
      <c r="H277" s="69"/>
      <c r="I277" s="50"/>
      <c r="J277" s="82"/>
    </row>
    <row r="278" spans="1:10" s="14" customFormat="1" ht="39.75" customHeight="1" outlineLevel="1" x14ac:dyDescent="0.2">
      <c r="A278" s="91" t="s">
        <v>583</v>
      </c>
      <c r="B278" s="62" t="s">
        <v>360</v>
      </c>
      <c r="C278" s="53" t="s">
        <v>3</v>
      </c>
      <c r="D278" s="69">
        <v>8</v>
      </c>
      <c r="E278" s="75"/>
      <c r="F278" s="35"/>
      <c r="G278" s="70"/>
      <c r="H278" s="69"/>
      <c r="I278" s="50"/>
      <c r="J278" s="82"/>
    </row>
    <row r="279" spans="1:10" s="14" customFormat="1" ht="87" customHeight="1" outlineLevel="1" x14ac:dyDescent="0.2">
      <c r="A279" s="91" t="s">
        <v>148</v>
      </c>
      <c r="B279" s="62" t="s">
        <v>198</v>
      </c>
      <c r="C279" s="1"/>
      <c r="D279" s="69">
        <v>0</v>
      </c>
      <c r="E279" s="70"/>
      <c r="F279" s="35"/>
      <c r="G279" s="70"/>
      <c r="H279" s="69"/>
      <c r="I279" s="50"/>
      <c r="J279" s="82"/>
    </row>
    <row r="280" spans="1:10" s="14" customFormat="1" ht="25.5" customHeight="1" outlineLevel="1" x14ac:dyDescent="0.2">
      <c r="A280" s="91" t="s">
        <v>584</v>
      </c>
      <c r="B280" s="62" t="s">
        <v>199</v>
      </c>
      <c r="C280" s="53" t="s">
        <v>3</v>
      </c>
      <c r="D280" s="69">
        <v>17</v>
      </c>
      <c r="E280" s="75"/>
      <c r="F280" s="35"/>
      <c r="G280" s="70"/>
      <c r="H280" s="69"/>
      <c r="I280" s="50"/>
      <c r="J280" s="82"/>
    </row>
    <row r="281" spans="1:10" s="14" customFormat="1" ht="75" customHeight="1" outlineLevel="1" x14ac:dyDescent="0.2">
      <c r="A281" s="91" t="s">
        <v>149</v>
      </c>
      <c r="B281" s="62" t="s">
        <v>200</v>
      </c>
      <c r="C281" s="53"/>
      <c r="D281" s="72">
        <v>0</v>
      </c>
      <c r="E281" s="70"/>
      <c r="F281" s="35"/>
      <c r="G281" s="70"/>
      <c r="H281" s="69"/>
      <c r="I281" s="50"/>
      <c r="J281" s="82"/>
    </row>
    <row r="282" spans="1:10" s="14" customFormat="1" ht="12.75" customHeight="1" outlineLevel="1" x14ac:dyDescent="0.2">
      <c r="A282" s="91" t="s">
        <v>585</v>
      </c>
      <c r="B282" s="62" t="s">
        <v>201</v>
      </c>
      <c r="C282" s="53" t="s">
        <v>3</v>
      </c>
      <c r="D282" s="72">
        <v>1</v>
      </c>
      <c r="E282" s="75"/>
      <c r="F282" s="35"/>
      <c r="G282" s="70"/>
      <c r="H282" s="69"/>
      <c r="I282" s="50"/>
      <c r="J282" s="82"/>
    </row>
    <row r="283" spans="1:10" s="14" customFormat="1" ht="60.75" customHeight="1" outlineLevel="1" x14ac:dyDescent="0.2">
      <c r="A283" s="91" t="s">
        <v>586</v>
      </c>
      <c r="B283" s="62" t="s">
        <v>202</v>
      </c>
      <c r="C283" s="53"/>
      <c r="D283" s="72">
        <v>0</v>
      </c>
      <c r="E283" s="70"/>
      <c r="F283" s="35"/>
      <c r="G283" s="70"/>
      <c r="H283" s="69"/>
      <c r="I283" s="50"/>
      <c r="J283" s="82"/>
    </row>
    <row r="284" spans="1:10" s="14" customFormat="1" ht="39" customHeight="1" outlineLevel="1" x14ac:dyDescent="0.2">
      <c r="A284" s="91" t="s">
        <v>587</v>
      </c>
      <c r="B284" s="62" t="s">
        <v>203</v>
      </c>
      <c r="C284" s="53" t="s">
        <v>3</v>
      </c>
      <c r="D284" s="72">
        <v>1</v>
      </c>
      <c r="E284" s="75"/>
      <c r="F284" s="35"/>
      <c r="G284" s="70"/>
      <c r="H284" s="69"/>
      <c r="I284" s="50"/>
      <c r="J284" s="82"/>
    </row>
    <row r="285" spans="1:10" s="14" customFormat="1" ht="62.25" customHeight="1" outlineLevel="1" x14ac:dyDescent="0.2">
      <c r="A285" s="91" t="s">
        <v>588</v>
      </c>
      <c r="B285" s="62" t="s">
        <v>204</v>
      </c>
      <c r="C285" s="53"/>
      <c r="D285" s="72">
        <v>0</v>
      </c>
      <c r="E285" s="70"/>
      <c r="F285" s="35"/>
      <c r="G285" s="70"/>
      <c r="H285" s="69"/>
      <c r="I285" s="50"/>
      <c r="J285" s="82"/>
    </row>
    <row r="286" spans="1:10" s="14" customFormat="1" ht="65.25" customHeight="1" outlineLevel="1" x14ac:dyDescent="0.2">
      <c r="A286" s="91" t="s">
        <v>589</v>
      </c>
      <c r="B286" s="62" t="s">
        <v>205</v>
      </c>
      <c r="C286" s="53" t="s">
        <v>3</v>
      </c>
      <c r="D286" s="72">
        <v>34</v>
      </c>
      <c r="E286" s="75"/>
      <c r="F286" s="35"/>
      <c r="G286" s="70"/>
      <c r="H286" s="69"/>
      <c r="I286" s="50"/>
      <c r="J286" s="82"/>
    </row>
    <row r="287" spans="1:10" s="14" customFormat="1" ht="62.25" customHeight="1" outlineLevel="1" x14ac:dyDescent="0.2">
      <c r="A287" s="91" t="s">
        <v>590</v>
      </c>
      <c r="B287" s="62" t="s">
        <v>206</v>
      </c>
      <c r="C287" s="53"/>
      <c r="D287" s="72">
        <v>0</v>
      </c>
      <c r="E287" s="70"/>
      <c r="F287" s="35"/>
      <c r="G287" s="70"/>
      <c r="H287" s="69"/>
      <c r="I287" s="50"/>
      <c r="J287" s="82"/>
    </row>
    <row r="288" spans="1:10" s="14" customFormat="1" ht="76.5" customHeight="1" outlineLevel="1" x14ac:dyDescent="0.2">
      <c r="A288" s="91" t="s">
        <v>591</v>
      </c>
      <c r="B288" s="62" t="s">
        <v>700</v>
      </c>
      <c r="C288" s="53" t="s">
        <v>3</v>
      </c>
      <c r="D288" s="72">
        <v>20</v>
      </c>
      <c r="E288" s="75"/>
      <c r="F288" s="35"/>
      <c r="G288" s="70"/>
      <c r="H288" s="69"/>
      <c r="I288" s="50"/>
      <c r="J288" s="82"/>
    </row>
    <row r="289" spans="1:10" s="14" customFormat="1" ht="74.25" customHeight="1" outlineLevel="1" x14ac:dyDescent="0.2">
      <c r="A289" s="91" t="s">
        <v>592</v>
      </c>
      <c r="B289" s="62" t="s">
        <v>207</v>
      </c>
      <c r="C289" s="53"/>
      <c r="D289" s="72">
        <v>0</v>
      </c>
      <c r="E289" s="70"/>
      <c r="F289" s="35"/>
      <c r="G289" s="70"/>
      <c r="H289" s="69"/>
      <c r="I289" s="50"/>
      <c r="J289" s="82"/>
    </row>
    <row r="290" spans="1:10" s="14" customFormat="1" ht="66" customHeight="1" outlineLevel="1" x14ac:dyDescent="0.2">
      <c r="A290" s="91" t="s">
        <v>593</v>
      </c>
      <c r="B290" s="62" t="s">
        <v>208</v>
      </c>
      <c r="C290" s="53" t="s">
        <v>3</v>
      </c>
      <c r="D290" s="72">
        <v>18</v>
      </c>
      <c r="E290" s="75"/>
      <c r="F290" s="35"/>
      <c r="G290" s="70"/>
      <c r="H290" s="69"/>
      <c r="I290" s="50"/>
      <c r="J290" s="82"/>
    </row>
    <row r="291" spans="1:10" s="14" customFormat="1" ht="38.25" customHeight="1" outlineLevel="1" x14ac:dyDescent="0.2">
      <c r="A291" s="91" t="s">
        <v>594</v>
      </c>
      <c r="B291" s="62" t="s">
        <v>682</v>
      </c>
      <c r="C291" s="53" t="s">
        <v>3</v>
      </c>
      <c r="D291" s="72">
        <v>14</v>
      </c>
      <c r="E291" s="75"/>
      <c r="F291" s="35"/>
      <c r="G291" s="70"/>
      <c r="H291" s="69"/>
      <c r="I291" s="50"/>
      <c r="J291" s="82"/>
    </row>
    <row r="292" spans="1:10" s="14" customFormat="1" ht="63" customHeight="1" outlineLevel="1" x14ac:dyDescent="0.2">
      <c r="A292" s="91" t="s">
        <v>595</v>
      </c>
      <c r="B292" s="62" t="s">
        <v>209</v>
      </c>
      <c r="C292" s="53"/>
      <c r="D292" s="72">
        <v>0</v>
      </c>
      <c r="E292" s="70"/>
      <c r="F292" s="35"/>
      <c r="G292" s="70"/>
      <c r="H292" s="69"/>
      <c r="I292" s="50"/>
      <c r="J292" s="82"/>
    </row>
    <row r="293" spans="1:10" s="14" customFormat="1" ht="66" customHeight="1" outlineLevel="1" x14ac:dyDescent="0.2">
      <c r="A293" s="91" t="s">
        <v>596</v>
      </c>
      <c r="B293" s="62" t="s">
        <v>683</v>
      </c>
      <c r="C293" s="53" t="s">
        <v>3</v>
      </c>
      <c r="D293" s="72">
        <v>2</v>
      </c>
      <c r="E293" s="75"/>
      <c r="F293" s="35"/>
      <c r="G293" s="70"/>
      <c r="H293" s="69"/>
      <c r="I293" s="50"/>
      <c r="J293" s="82"/>
    </row>
    <row r="294" spans="1:10" s="14" customFormat="1" x14ac:dyDescent="0.2">
      <c r="A294" s="91" t="s">
        <v>597</v>
      </c>
      <c r="B294" s="63" t="s">
        <v>210</v>
      </c>
      <c r="C294" s="64"/>
      <c r="D294" s="93">
        <v>0</v>
      </c>
      <c r="E294" s="70"/>
      <c r="F294" s="35"/>
      <c r="G294" s="70"/>
      <c r="H294" s="69"/>
      <c r="I294" s="50"/>
      <c r="J294" s="82"/>
    </row>
    <row r="295" spans="1:10" s="14" customFormat="1" ht="67.5" customHeight="1" outlineLevel="1" x14ac:dyDescent="0.2">
      <c r="A295" s="94"/>
      <c r="B295" s="62" t="s">
        <v>137</v>
      </c>
      <c r="C295" s="62"/>
      <c r="D295" s="94">
        <v>0</v>
      </c>
      <c r="E295" s="70"/>
      <c r="F295" s="35"/>
      <c r="G295" s="70"/>
      <c r="H295" s="69"/>
      <c r="I295" s="50"/>
      <c r="J295" s="82"/>
    </row>
    <row r="296" spans="1:10" s="14" customFormat="1" ht="65.25" customHeight="1" outlineLevel="1" x14ac:dyDescent="0.2">
      <c r="A296" s="91" t="s">
        <v>598</v>
      </c>
      <c r="B296" s="62" t="s">
        <v>211</v>
      </c>
      <c r="C296" s="53" t="s">
        <v>3</v>
      </c>
      <c r="D296" s="72">
        <v>19</v>
      </c>
      <c r="E296" s="75"/>
      <c r="F296" s="35"/>
      <c r="G296" s="70"/>
      <c r="H296" s="69"/>
      <c r="I296" s="50"/>
      <c r="J296" s="82"/>
    </row>
    <row r="297" spans="1:10" s="14" customFormat="1" ht="63.75" customHeight="1" outlineLevel="1" x14ac:dyDescent="0.2">
      <c r="A297" s="91" t="s">
        <v>599</v>
      </c>
      <c r="B297" s="62" t="s">
        <v>212</v>
      </c>
      <c r="C297" s="53" t="s">
        <v>3</v>
      </c>
      <c r="D297" s="72">
        <v>7</v>
      </c>
      <c r="E297" s="75"/>
      <c r="F297" s="35"/>
      <c r="G297" s="70"/>
      <c r="H297" s="69"/>
      <c r="I297" s="50"/>
      <c r="J297" s="82"/>
    </row>
    <row r="298" spans="1:10" s="14" customFormat="1" ht="51" customHeight="1" outlineLevel="1" x14ac:dyDescent="0.2">
      <c r="A298" s="91" t="s">
        <v>600</v>
      </c>
      <c r="B298" s="62" t="s">
        <v>213</v>
      </c>
      <c r="C298" s="53" t="s">
        <v>3</v>
      </c>
      <c r="D298" s="72">
        <v>11</v>
      </c>
      <c r="E298" s="75"/>
      <c r="F298" s="35"/>
      <c r="G298" s="70"/>
      <c r="H298" s="69"/>
      <c r="I298" s="50"/>
      <c r="J298" s="82"/>
    </row>
    <row r="299" spans="1:10" s="14" customFormat="1" ht="52.5" customHeight="1" outlineLevel="1" x14ac:dyDescent="0.2">
      <c r="A299" s="91" t="s">
        <v>601</v>
      </c>
      <c r="B299" s="62" t="s">
        <v>214</v>
      </c>
      <c r="C299" s="53" t="s">
        <v>3</v>
      </c>
      <c r="D299" s="72">
        <v>9</v>
      </c>
      <c r="E299" s="75"/>
      <c r="F299" s="35"/>
      <c r="G299" s="70"/>
      <c r="H299" s="69"/>
      <c r="I299" s="50"/>
      <c r="J299" s="82"/>
    </row>
    <row r="300" spans="1:10" s="14" customFormat="1" ht="90.75" customHeight="1" outlineLevel="1" x14ac:dyDescent="0.2">
      <c r="A300" s="91" t="s">
        <v>602</v>
      </c>
      <c r="B300" s="62" t="s">
        <v>215</v>
      </c>
      <c r="C300" s="53" t="s">
        <v>3</v>
      </c>
      <c r="D300" s="72">
        <v>18</v>
      </c>
      <c r="E300" s="75"/>
      <c r="F300" s="35"/>
      <c r="G300" s="70"/>
      <c r="H300" s="69"/>
      <c r="I300" s="50"/>
      <c r="J300" s="82"/>
    </row>
    <row r="301" spans="1:10" s="14" customFormat="1" ht="65.25" customHeight="1" outlineLevel="1" x14ac:dyDescent="0.2">
      <c r="A301" s="91" t="s">
        <v>603</v>
      </c>
      <c r="B301" s="62" t="s">
        <v>216</v>
      </c>
      <c r="C301" s="53" t="s">
        <v>3</v>
      </c>
      <c r="D301" s="72">
        <v>18</v>
      </c>
      <c r="E301" s="75"/>
      <c r="F301" s="35"/>
      <c r="G301" s="70"/>
      <c r="H301" s="69"/>
      <c r="I301" s="50"/>
      <c r="J301" s="82"/>
    </row>
    <row r="302" spans="1:10" s="14" customFormat="1" ht="53.25" customHeight="1" outlineLevel="1" x14ac:dyDescent="0.2">
      <c r="A302" s="91" t="s">
        <v>604</v>
      </c>
      <c r="B302" s="62" t="s">
        <v>217</v>
      </c>
      <c r="C302" s="53" t="s">
        <v>3</v>
      </c>
      <c r="D302" s="72">
        <v>26</v>
      </c>
      <c r="E302" s="75"/>
      <c r="F302" s="35"/>
      <c r="G302" s="70"/>
      <c r="H302" s="69"/>
      <c r="I302" s="50"/>
      <c r="J302" s="82"/>
    </row>
    <row r="303" spans="1:10" s="14" customFormat="1" ht="81" customHeight="1" outlineLevel="1" x14ac:dyDescent="0.2">
      <c r="A303" s="91" t="s">
        <v>605</v>
      </c>
      <c r="B303" s="62" t="s">
        <v>218</v>
      </c>
      <c r="C303" s="53" t="s">
        <v>3</v>
      </c>
      <c r="D303" s="72">
        <v>21</v>
      </c>
      <c r="E303" s="75"/>
      <c r="F303" s="35"/>
      <c r="G303" s="70"/>
      <c r="H303" s="69"/>
      <c r="I303" s="50"/>
      <c r="J303" s="82"/>
    </row>
    <row r="304" spans="1:10" s="14" customFormat="1" ht="106.5" customHeight="1" outlineLevel="1" x14ac:dyDescent="0.2">
      <c r="A304" s="91" t="s">
        <v>606</v>
      </c>
      <c r="B304" s="62" t="s">
        <v>219</v>
      </c>
      <c r="C304" s="53" t="s">
        <v>3</v>
      </c>
      <c r="D304" s="72">
        <v>9</v>
      </c>
      <c r="E304" s="75"/>
      <c r="F304" s="35"/>
      <c r="G304" s="70"/>
      <c r="H304" s="69"/>
      <c r="I304" s="50"/>
      <c r="J304" s="82"/>
    </row>
    <row r="305" spans="1:10" s="14" customFormat="1" ht="105" customHeight="1" outlineLevel="1" x14ac:dyDescent="0.2">
      <c r="A305" s="91" t="s">
        <v>607</v>
      </c>
      <c r="B305" s="62" t="s">
        <v>220</v>
      </c>
      <c r="C305" s="53" t="s">
        <v>3</v>
      </c>
      <c r="D305" s="72">
        <v>3</v>
      </c>
      <c r="E305" s="75"/>
      <c r="F305" s="35"/>
      <c r="G305" s="70"/>
      <c r="H305" s="69"/>
      <c r="I305" s="50"/>
      <c r="J305" s="82"/>
    </row>
    <row r="306" spans="1:10" s="14" customFormat="1" ht="81" customHeight="1" outlineLevel="1" x14ac:dyDescent="0.2">
      <c r="A306" s="91" t="s">
        <v>608</v>
      </c>
      <c r="B306" s="62" t="s">
        <v>221</v>
      </c>
      <c r="C306" s="53" t="s">
        <v>3</v>
      </c>
      <c r="D306" s="72">
        <v>18</v>
      </c>
      <c r="E306" s="75"/>
      <c r="F306" s="35"/>
      <c r="G306" s="70"/>
      <c r="H306" s="69"/>
      <c r="I306" s="50"/>
      <c r="J306" s="82"/>
    </row>
    <row r="307" spans="1:10" s="14" customFormat="1" ht="80.25" customHeight="1" outlineLevel="1" x14ac:dyDescent="0.2">
      <c r="A307" s="91" t="s">
        <v>609</v>
      </c>
      <c r="B307" s="62" t="s">
        <v>222</v>
      </c>
      <c r="C307" s="53" t="s">
        <v>3</v>
      </c>
      <c r="D307" s="72">
        <v>2</v>
      </c>
      <c r="E307" s="75"/>
      <c r="F307" s="35"/>
      <c r="G307" s="70"/>
      <c r="H307" s="69"/>
      <c r="I307" s="50"/>
      <c r="J307" s="82"/>
    </row>
    <row r="308" spans="1:10" s="14" customFormat="1" ht="80.25" customHeight="1" outlineLevel="1" x14ac:dyDescent="0.2">
      <c r="A308" s="91" t="s">
        <v>610</v>
      </c>
      <c r="B308" s="62" t="s">
        <v>223</v>
      </c>
      <c r="C308" s="53" t="s">
        <v>3</v>
      </c>
      <c r="D308" s="72">
        <v>22</v>
      </c>
      <c r="E308" s="75"/>
      <c r="F308" s="35"/>
      <c r="G308" s="70"/>
      <c r="H308" s="69"/>
      <c r="I308" s="50"/>
      <c r="J308" s="82"/>
    </row>
    <row r="309" spans="1:10" s="14" customFormat="1" ht="52.5" customHeight="1" outlineLevel="1" x14ac:dyDescent="0.2">
      <c r="A309" s="91" t="s">
        <v>611</v>
      </c>
      <c r="B309" s="62" t="s">
        <v>224</v>
      </c>
      <c r="C309" s="53" t="s">
        <v>3</v>
      </c>
      <c r="D309" s="72">
        <v>8</v>
      </c>
      <c r="E309" s="75"/>
      <c r="F309" s="35"/>
      <c r="G309" s="70"/>
      <c r="H309" s="69"/>
      <c r="I309" s="50"/>
      <c r="J309" s="82"/>
    </row>
    <row r="310" spans="1:10" s="14" customFormat="1" ht="54.75" customHeight="1" outlineLevel="1" x14ac:dyDescent="0.2">
      <c r="A310" s="91" t="s">
        <v>612</v>
      </c>
      <c r="B310" s="62" t="s">
        <v>225</v>
      </c>
      <c r="C310" s="53" t="s">
        <v>3</v>
      </c>
      <c r="D310" s="72">
        <v>4</v>
      </c>
      <c r="E310" s="75"/>
      <c r="F310" s="35"/>
      <c r="G310" s="70"/>
      <c r="H310" s="69"/>
      <c r="I310" s="50"/>
      <c r="J310" s="82"/>
    </row>
    <row r="311" spans="1:10" s="14" customFormat="1" x14ac:dyDescent="0.2">
      <c r="A311" s="91" t="s">
        <v>613</v>
      </c>
      <c r="B311" s="47" t="s">
        <v>438</v>
      </c>
      <c r="C311" s="41"/>
      <c r="D311" s="69">
        <v>0</v>
      </c>
      <c r="E311" s="70"/>
      <c r="F311" s="35"/>
      <c r="G311" s="70"/>
      <c r="H311" s="69"/>
      <c r="I311" s="50"/>
      <c r="J311" s="82"/>
    </row>
    <row r="312" spans="1:10" s="14" customFormat="1" ht="76.5" outlineLevel="1" x14ac:dyDescent="0.2">
      <c r="A312" s="91" t="s">
        <v>614</v>
      </c>
      <c r="B312" s="106" t="s">
        <v>722</v>
      </c>
      <c r="C312" s="41" t="s">
        <v>159</v>
      </c>
      <c r="D312" s="69">
        <v>1</v>
      </c>
      <c r="E312" s="75"/>
      <c r="F312" s="35"/>
      <c r="G312" s="70"/>
      <c r="H312" s="69"/>
      <c r="I312" s="50"/>
      <c r="J312" s="82"/>
    </row>
    <row r="313" spans="1:10" s="14" customFormat="1" ht="90.75" customHeight="1" outlineLevel="1" x14ac:dyDescent="0.2">
      <c r="A313" s="91" t="s">
        <v>615</v>
      </c>
      <c r="B313" s="106" t="s">
        <v>424</v>
      </c>
      <c r="C313" s="33" t="s">
        <v>159</v>
      </c>
      <c r="D313" s="70">
        <v>1</v>
      </c>
      <c r="E313" s="75"/>
      <c r="F313" s="35"/>
      <c r="G313" s="70"/>
      <c r="H313" s="69"/>
      <c r="I313" s="50"/>
      <c r="J313" s="82"/>
    </row>
    <row r="314" spans="1:10" s="14" customFormat="1" x14ac:dyDescent="0.2">
      <c r="A314" s="91" t="s">
        <v>616</v>
      </c>
      <c r="B314" s="36" t="s">
        <v>138</v>
      </c>
      <c r="C314" s="41"/>
      <c r="D314" s="69">
        <v>0</v>
      </c>
      <c r="E314" s="70"/>
      <c r="F314" s="35"/>
      <c r="G314" s="70"/>
      <c r="H314" s="69"/>
      <c r="I314" s="50"/>
      <c r="J314" s="82"/>
    </row>
    <row r="315" spans="1:10" s="14" customFormat="1" ht="272.25" customHeight="1" outlineLevel="1" x14ac:dyDescent="0.2">
      <c r="A315" s="91" t="s">
        <v>617</v>
      </c>
      <c r="B315" s="106" t="s">
        <v>676</v>
      </c>
      <c r="C315" s="41"/>
      <c r="D315" s="69">
        <v>0</v>
      </c>
      <c r="E315" s="70"/>
      <c r="F315" s="35"/>
      <c r="G315" s="70"/>
      <c r="H315" s="69"/>
      <c r="I315" s="50"/>
      <c r="J315" s="82"/>
    </row>
    <row r="316" spans="1:10" s="14" customFormat="1" ht="12.75" customHeight="1" outlineLevel="1" x14ac:dyDescent="0.2">
      <c r="A316" s="91" t="s">
        <v>618</v>
      </c>
      <c r="B316" s="106" t="s">
        <v>283</v>
      </c>
      <c r="C316" s="41" t="s">
        <v>3</v>
      </c>
      <c r="D316" s="69">
        <v>10</v>
      </c>
      <c r="E316" s="75"/>
      <c r="F316" s="35"/>
      <c r="G316" s="70"/>
      <c r="H316" s="69"/>
      <c r="I316" s="50"/>
      <c r="J316" s="82"/>
    </row>
    <row r="317" spans="1:10" s="14" customFormat="1" ht="196.5" customHeight="1" outlineLevel="1" x14ac:dyDescent="0.2">
      <c r="A317" s="91" t="s">
        <v>619</v>
      </c>
      <c r="B317" s="106" t="s">
        <v>677</v>
      </c>
      <c r="C317" s="41"/>
      <c r="D317" s="69">
        <v>0</v>
      </c>
      <c r="E317" s="70"/>
      <c r="F317" s="35"/>
      <c r="G317" s="70"/>
      <c r="H317" s="69"/>
      <c r="I317" s="50"/>
      <c r="J317" s="82"/>
    </row>
    <row r="318" spans="1:10" s="14" customFormat="1" ht="25.5" customHeight="1" outlineLevel="1" x14ac:dyDescent="0.2">
      <c r="A318" s="91" t="s">
        <v>620</v>
      </c>
      <c r="B318" s="106" t="s">
        <v>282</v>
      </c>
      <c r="C318" s="41" t="s">
        <v>3</v>
      </c>
      <c r="D318" s="69">
        <v>14</v>
      </c>
      <c r="E318" s="75"/>
      <c r="F318" s="35"/>
      <c r="G318" s="70"/>
      <c r="H318" s="69"/>
      <c r="I318" s="50"/>
      <c r="J318" s="82"/>
    </row>
    <row r="319" spans="1:10" s="14" customFormat="1" x14ac:dyDescent="0.2">
      <c r="A319" s="91" t="s">
        <v>621</v>
      </c>
      <c r="B319" s="36" t="s">
        <v>139</v>
      </c>
      <c r="C319" s="41"/>
      <c r="D319" s="69">
        <v>0</v>
      </c>
      <c r="E319" s="70"/>
      <c r="F319" s="35"/>
      <c r="G319" s="70"/>
      <c r="H319" s="69"/>
      <c r="I319" s="50"/>
      <c r="J319" s="82"/>
    </row>
    <row r="320" spans="1:10" s="14" customFormat="1" ht="157.5" customHeight="1" outlineLevel="1" x14ac:dyDescent="0.2">
      <c r="A320" s="91" t="s">
        <v>622</v>
      </c>
      <c r="B320" s="106" t="s">
        <v>284</v>
      </c>
      <c r="C320" s="33" t="s">
        <v>29</v>
      </c>
      <c r="D320" s="69">
        <v>0</v>
      </c>
      <c r="E320" s="70"/>
      <c r="F320" s="35"/>
      <c r="G320" s="70"/>
      <c r="H320" s="69"/>
      <c r="I320" s="50"/>
      <c r="J320" s="82"/>
    </row>
    <row r="321" spans="1:10" s="14" customFormat="1" ht="12.75" customHeight="1" outlineLevel="1" x14ac:dyDescent="0.2">
      <c r="A321" s="91" t="s">
        <v>623</v>
      </c>
      <c r="B321" s="57" t="s">
        <v>361</v>
      </c>
      <c r="C321" s="41"/>
      <c r="D321" s="69">
        <v>1</v>
      </c>
      <c r="E321" s="75"/>
      <c r="F321" s="35"/>
      <c r="G321" s="70"/>
      <c r="H321" s="69"/>
      <c r="I321" s="50"/>
      <c r="J321" s="82"/>
    </row>
    <row r="322" spans="1:10" s="14" customFormat="1" ht="12.75" customHeight="1" outlineLevel="1" x14ac:dyDescent="0.2">
      <c r="A322" s="91" t="s">
        <v>624</v>
      </c>
      <c r="B322" s="57" t="s">
        <v>362</v>
      </c>
      <c r="C322" s="41"/>
      <c r="D322" s="69">
        <v>1</v>
      </c>
      <c r="E322" s="75"/>
      <c r="F322" s="35"/>
      <c r="G322" s="70"/>
      <c r="H322" s="69"/>
      <c r="I322" s="50"/>
      <c r="J322" s="82"/>
    </row>
    <row r="323" spans="1:10" s="14" customFormat="1" ht="25.5" x14ac:dyDescent="0.2">
      <c r="A323" s="91" t="s">
        <v>625</v>
      </c>
      <c r="B323" s="7" t="s">
        <v>160</v>
      </c>
      <c r="C323" s="33"/>
      <c r="D323" s="70">
        <v>0</v>
      </c>
      <c r="E323" s="75"/>
      <c r="F323" s="35"/>
      <c r="G323" s="70"/>
      <c r="H323" s="69"/>
      <c r="I323" s="50"/>
      <c r="J323" s="82"/>
    </row>
    <row r="324" spans="1:10" s="42" customFormat="1" ht="231.75" customHeight="1" outlineLevel="1" x14ac:dyDescent="0.2">
      <c r="A324" s="91" t="s">
        <v>626</v>
      </c>
      <c r="B324" s="54" t="s">
        <v>363</v>
      </c>
      <c r="C324" s="33" t="s">
        <v>270</v>
      </c>
      <c r="D324" s="72">
        <v>31.85</v>
      </c>
      <c r="E324" s="75"/>
      <c r="F324" s="35"/>
      <c r="G324" s="89"/>
      <c r="H324" s="69"/>
      <c r="I324" s="50"/>
      <c r="J324" s="82"/>
    </row>
    <row r="325" spans="1:10" s="42" customFormat="1" ht="129.75" customHeight="1" outlineLevel="1" x14ac:dyDescent="0.2">
      <c r="A325" s="91" t="s">
        <v>627</v>
      </c>
      <c r="B325" s="100" t="s">
        <v>161</v>
      </c>
      <c r="C325" s="41" t="s">
        <v>3</v>
      </c>
      <c r="D325" s="70">
        <v>2</v>
      </c>
      <c r="E325" s="75"/>
      <c r="F325" s="35"/>
      <c r="G325" s="56"/>
      <c r="H325" s="69"/>
      <c r="I325" s="50"/>
      <c r="J325" s="82"/>
    </row>
    <row r="326" spans="1:10" s="49" customFormat="1" x14ac:dyDescent="0.2">
      <c r="A326" s="91" t="s">
        <v>628</v>
      </c>
      <c r="B326" s="36" t="s">
        <v>425</v>
      </c>
      <c r="C326" s="51"/>
      <c r="D326" s="73">
        <v>0</v>
      </c>
      <c r="E326" s="90"/>
      <c r="F326" s="35"/>
      <c r="G326" s="77"/>
      <c r="H326" s="69"/>
      <c r="I326" s="50"/>
      <c r="J326" s="82"/>
    </row>
    <row r="327" spans="1:10" s="49" customFormat="1" ht="78" customHeight="1" outlineLevel="1" x14ac:dyDescent="0.2">
      <c r="A327" s="91" t="s">
        <v>629</v>
      </c>
      <c r="B327" s="101" t="s">
        <v>426</v>
      </c>
      <c r="C327" s="51"/>
      <c r="D327" s="73">
        <v>0</v>
      </c>
      <c r="E327" s="90"/>
      <c r="F327" s="35"/>
      <c r="G327" s="77"/>
      <c r="H327" s="69"/>
      <c r="I327" s="50"/>
      <c r="J327" s="82"/>
    </row>
    <row r="328" spans="1:10" s="49" customFormat="1" ht="25.5" customHeight="1" outlineLevel="1" x14ac:dyDescent="0.2">
      <c r="A328" s="91" t="s">
        <v>630</v>
      </c>
      <c r="B328" s="101" t="s">
        <v>285</v>
      </c>
      <c r="C328" s="51" t="s">
        <v>270</v>
      </c>
      <c r="D328" s="73">
        <v>41.58</v>
      </c>
      <c r="E328" s="75"/>
      <c r="F328" s="35"/>
      <c r="G328" s="77"/>
      <c r="H328" s="69"/>
      <c r="I328" s="50"/>
      <c r="J328" s="82"/>
    </row>
    <row r="329" spans="1:10" s="49" customFormat="1" ht="25.5" customHeight="1" outlineLevel="1" x14ac:dyDescent="0.2">
      <c r="A329" s="91" t="s">
        <v>704</v>
      </c>
      <c r="B329" s="101" t="s">
        <v>684</v>
      </c>
      <c r="C329" s="51" t="s">
        <v>270</v>
      </c>
      <c r="D329" s="73">
        <v>3.57</v>
      </c>
      <c r="E329" s="75"/>
      <c r="F329" s="35"/>
      <c r="G329" s="73"/>
      <c r="H329" s="69"/>
      <c r="I329" s="50"/>
      <c r="J329" s="82"/>
    </row>
    <row r="330" spans="1:10" s="49" customFormat="1" x14ac:dyDescent="0.2">
      <c r="A330" s="91" t="s">
        <v>631</v>
      </c>
      <c r="B330" s="36" t="s">
        <v>368</v>
      </c>
      <c r="C330" s="33"/>
      <c r="D330" s="73">
        <v>0</v>
      </c>
      <c r="E330" s="73"/>
      <c r="F330" s="35"/>
      <c r="G330" s="73"/>
      <c r="H330" s="69"/>
      <c r="I330" s="50"/>
      <c r="J330" s="102"/>
    </row>
    <row r="331" spans="1:10" s="49" customFormat="1" ht="196.5" customHeight="1" outlineLevel="1" x14ac:dyDescent="0.2">
      <c r="A331" s="91" t="s">
        <v>632</v>
      </c>
      <c r="B331" s="101" t="s">
        <v>723</v>
      </c>
      <c r="C331" s="33" t="s">
        <v>3</v>
      </c>
      <c r="D331" s="73">
        <v>26</v>
      </c>
      <c r="E331" s="75"/>
      <c r="F331" s="35"/>
      <c r="G331" s="73"/>
      <c r="H331" s="69"/>
      <c r="I331" s="50"/>
      <c r="J331" s="102"/>
    </row>
    <row r="332" spans="1:10" s="49" customFormat="1" ht="182.25" customHeight="1" outlineLevel="1" x14ac:dyDescent="0.2">
      <c r="A332" s="91" t="s">
        <v>633</v>
      </c>
      <c r="B332" s="101" t="s">
        <v>724</v>
      </c>
      <c r="C332" s="33" t="s">
        <v>3</v>
      </c>
      <c r="D332" s="73">
        <v>34</v>
      </c>
      <c r="E332" s="75"/>
      <c r="F332" s="35"/>
      <c r="G332" s="73"/>
      <c r="H332" s="69"/>
      <c r="I332" s="50"/>
      <c r="J332" s="103"/>
    </row>
    <row r="333" spans="1:10" s="14" customFormat="1" x14ac:dyDescent="0.2">
      <c r="A333" s="218" t="s">
        <v>288</v>
      </c>
      <c r="B333" s="210" t="s">
        <v>287</v>
      </c>
      <c r="C333" s="252"/>
      <c r="D333" s="219">
        <v>0</v>
      </c>
      <c r="E333" s="219"/>
      <c r="F333" s="219"/>
      <c r="G333" s="253"/>
      <c r="H333" s="69"/>
      <c r="I333" s="50"/>
      <c r="J333" s="82"/>
    </row>
    <row r="334" spans="1:10" s="14" customFormat="1" x14ac:dyDescent="0.2">
      <c r="A334" s="91" t="s">
        <v>289</v>
      </c>
      <c r="B334" s="36" t="s">
        <v>439</v>
      </c>
      <c r="C334" s="33"/>
      <c r="D334" s="70">
        <v>0</v>
      </c>
      <c r="E334" s="70"/>
      <c r="F334" s="35"/>
      <c r="G334" s="70"/>
      <c r="H334" s="69"/>
      <c r="I334" s="50"/>
      <c r="J334" s="82"/>
    </row>
    <row r="335" spans="1:10" s="14" customFormat="1" ht="91.5" customHeight="1" x14ac:dyDescent="0.2">
      <c r="A335" s="91" t="s">
        <v>634</v>
      </c>
      <c r="B335" s="106" t="s">
        <v>310</v>
      </c>
      <c r="C335" s="33"/>
      <c r="D335" s="70">
        <v>0</v>
      </c>
      <c r="E335" s="70"/>
      <c r="F335" s="35"/>
      <c r="G335" s="70"/>
      <c r="H335" s="69"/>
      <c r="I335" s="50"/>
      <c r="J335" s="82"/>
    </row>
    <row r="336" spans="1:10" s="14" customFormat="1" ht="39.75" customHeight="1" outlineLevel="3" x14ac:dyDescent="0.2">
      <c r="A336" s="91" t="s">
        <v>635</v>
      </c>
      <c r="B336" s="106" t="s">
        <v>317</v>
      </c>
      <c r="C336" s="33" t="s">
        <v>3</v>
      </c>
      <c r="D336" s="70">
        <v>2</v>
      </c>
      <c r="E336" s="35"/>
      <c r="F336" s="35"/>
      <c r="G336" s="70"/>
      <c r="H336" s="69"/>
      <c r="I336" s="50"/>
      <c r="J336" s="82"/>
    </row>
    <row r="337" spans="1:10" s="14" customFormat="1" ht="155.25" customHeight="1" outlineLevel="3" x14ac:dyDescent="0.2">
      <c r="A337" s="91"/>
      <c r="B337" s="106" t="s">
        <v>295</v>
      </c>
      <c r="C337" s="33"/>
      <c r="D337" s="70">
        <v>0</v>
      </c>
      <c r="E337" s="35"/>
      <c r="F337" s="35"/>
      <c r="G337" s="70"/>
      <c r="H337" s="69"/>
      <c r="I337" s="50"/>
      <c r="J337" s="82"/>
    </row>
    <row r="338" spans="1:10" s="14" customFormat="1" ht="142.5" customHeight="1" outlineLevel="3" x14ac:dyDescent="0.2">
      <c r="A338" s="91"/>
      <c r="B338" s="106" t="s">
        <v>296</v>
      </c>
      <c r="C338" s="33"/>
      <c r="D338" s="70">
        <v>0</v>
      </c>
      <c r="E338" s="35"/>
      <c r="F338" s="35"/>
      <c r="G338" s="70"/>
      <c r="H338" s="69"/>
      <c r="I338" s="50"/>
      <c r="J338" s="82"/>
    </row>
    <row r="339" spans="1:10" s="14" customFormat="1" ht="38.25" customHeight="1" outlineLevel="3" x14ac:dyDescent="0.2">
      <c r="A339" s="91" t="s">
        <v>636</v>
      </c>
      <c r="B339" s="106" t="s">
        <v>311</v>
      </c>
      <c r="C339" s="33" t="s">
        <v>3</v>
      </c>
      <c r="D339" s="70">
        <v>1</v>
      </c>
      <c r="E339" s="35"/>
      <c r="F339" s="35"/>
      <c r="G339" s="70"/>
      <c r="H339" s="69"/>
      <c r="I339" s="50"/>
      <c r="J339" s="82"/>
    </row>
    <row r="340" spans="1:10" s="14" customFormat="1" ht="91.5" customHeight="1" x14ac:dyDescent="0.2">
      <c r="A340" s="91" t="s">
        <v>637</v>
      </c>
      <c r="B340" s="106" t="s">
        <v>312</v>
      </c>
      <c r="C340" s="33"/>
      <c r="D340" s="70">
        <v>0</v>
      </c>
      <c r="E340" s="35"/>
      <c r="F340" s="35"/>
      <c r="G340" s="70"/>
      <c r="H340" s="69"/>
      <c r="I340" s="50"/>
      <c r="J340" s="82"/>
    </row>
    <row r="341" spans="1:10" s="14" customFormat="1" ht="30" customHeight="1" outlineLevel="1" x14ac:dyDescent="0.2">
      <c r="A341" s="91" t="s">
        <v>638</v>
      </c>
      <c r="B341" s="106" t="s">
        <v>298</v>
      </c>
      <c r="C341" s="33" t="s">
        <v>159</v>
      </c>
      <c r="D341" s="70">
        <v>1</v>
      </c>
      <c r="E341" s="35"/>
      <c r="F341" s="35"/>
      <c r="G341" s="70"/>
      <c r="H341" s="69"/>
      <c r="I341" s="50"/>
      <c r="J341" s="82"/>
    </row>
    <row r="342" spans="1:10" s="14" customFormat="1" ht="25.5" customHeight="1" outlineLevel="1" x14ac:dyDescent="0.2">
      <c r="A342" s="91" t="s">
        <v>639</v>
      </c>
      <c r="B342" s="106" t="s">
        <v>299</v>
      </c>
      <c r="C342" s="33" t="s">
        <v>3</v>
      </c>
      <c r="D342" s="70">
        <v>4</v>
      </c>
      <c r="E342" s="35"/>
      <c r="F342" s="35"/>
      <c r="G342" s="70"/>
      <c r="H342" s="69"/>
      <c r="I342" s="50"/>
      <c r="J342" s="82"/>
    </row>
    <row r="343" spans="1:10" s="14" customFormat="1" ht="25.5" customHeight="1" outlineLevel="1" x14ac:dyDescent="0.2">
      <c r="A343" s="91" t="s">
        <v>640</v>
      </c>
      <c r="B343" s="106" t="s">
        <v>300</v>
      </c>
      <c r="C343" s="33" t="s">
        <v>159</v>
      </c>
      <c r="D343" s="70">
        <v>1</v>
      </c>
      <c r="E343" s="35"/>
      <c r="F343" s="35"/>
      <c r="G343" s="70"/>
      <c r="H343" s="69"/>
      <c r="I343" s="50"/>
      <c r="J343" s="82"/>
    </row>
    <row r="344" spans="1:10" s="14" customFormat="1" ht="25.5" customHeight="1" outlineLevel="1" x14ac:dyDescent="0.2">
      <c r="A344" s="91" t="s">
        <v>641</v>
      </c>
      <c r="B344" s="106" t="s">
        <v>301</v>
      </c>
      <c r="C344" s="33" t="s">
        <v>159</v>
      </c>
      <c r="D344" s="70">
        <v>1</v>
      </c>
      <c r="E344" s="35"/>
      <c r="F344" s="35"/>
      <c r="G344" s="70"/>
      <c r="H344" s="69"/>
      <c r="I344" s="50"/>
      <c r="J344" s="82"/>
    </row>
    <row r="345" spans="1:10" s="14" customFormat="1" ht="25.5" customHeight="1" outlineLevel="1" x14ac:dyDescent="0.2">
      <c r="A345" s="91" t="s">
        <v>642</v>
      </c>
      <c r="B345" s="106" t="s">
        <v>302</v>
      </c>
      <c r="C345" s="33" t="s">
        <v>3</v>
      </c>
      <c r="D345" s="70">
        <v>4</v>
      </c>
      <c r="E345" s="35"/>
      <c r="F345" s="35"/>
      <c r="G345" s="70"/>
      <c r="H345" s="69"/>
      <c r="I345" s="50"/>
      <c r="J345" s="82"/>
    </row>
    <row r="346" spans="1:10" s="14" customFormat="1" ht="38.25" customHeight="1" outlineLevel="1" x14ac:dyDescent="0.2">
      <c r="A346" s="91" t="s">
        <v>643</v>
      </c>
      <c r="B346" s="106" t="s">
        <v>303</v>
      </c>
      <c r="C346" s="33" t="s">
        <v>3</v>
      </c>
      <c r="D346" s="70">
        <v>1</v>
      </c>
      <c r="E346" s="35"/>
      <c r="F346" s="35"/>
      <c r="G346" s="70"/>
      <c r="H346" s="69"/>
      <c r="I346" s="50"/>
      <c r="J346" s="82"/>
    </row>
    <row r="347" spans="1:10" s="14" customFormat="1" ht="51" customHeight="1" outlineLevel="1" x14ac:dyDescent="0.2">
      <c r="A347" s="91" t="s">
        <v>644</v>
      </c>
      <c r="B347" s="106" t="s">
        <v>304</v>
      </c>
      <c r="C347" s="33" t="s">
        <v>3</v>
      </c>
      <c r="D347" s="70">
        <v>1</v>
      </c>
      <c r="E347" s="35"/>
      <c r="F347" s="35"/>
      <c r="G347" s="70"/>
      <c r="H347" s="69"/>
      <c r="I347" s="50"/>
      <c r="J347" s="82"/>
    </row>
    <row r="348" spans="1:10" s="14" customFormat="1" ht="89.25" x14ac:dyDescent="0.2">
      <c r="A348" s="91" t="s">
        <v>645</v>
      </c>
      <c r="B348" s="106" t="s">
        <v>318</v>
      </c>
      <c r="C348" s="33"/>
      <c r="D348" s="70">
        <v>0</v>
      </c>
      <c r="E348" s="35"/>
      <c r="F348" s="35"/>
      <c r="G348" s="70"/>
      <c r="H348" s="69"/>
      <c r="I348" s="50"/>
      <c r="J348" s="82"/>
    </row>
    <row r="349" spans="1:10" s="14" customFormat="1" ht="25.5" customHeight="1" outlineLevel="1" x14ac:dyDescent="0.2">
      <c r="A349" s="91" t="s">
        <v>646</v>
      </c>
      <c r="B349" s="106" t="s">
        <v>685</v>
      </c>
      <c r="C349" s="33" t="s">
        <v>159</v>
      </c>
      <c r="D349" s="70">
        <v>1</v>
      </c>
      <c r="E349" s="35"/>
      <c r="F349" s="35"/>
      <c r="G349" s="70"/>
      <c r="H349" s="69"/>
      <c r="I349" s="50"/>
      <c r="J349" s="82"/>
    </row>
    <row r="350" spans="1:10" s="14" customFormat="1" ht="12.75" customHeight="1" outlineLevel="1" x14ac:dyDescent="0.2">
      <c r="A350" s="91" t="s">
        <v>647</v>
      </c>
      <c r="B350" s="106" t="s">
        <v>313</v>
      </c>
      <c r="C350" s="33" t="s">
        <v>3</v>
      </c>
      <c r="D350" s="70">
        <v>2</v>
      </c>
      <c r="E350" s="35"/>
      <c r="F350" s="35"/>
      <c r="G350" s="70"/>
      <c r="H350" s="69"/>
      <c r="I350" s="50"/>
      <c r="J350" s="82"/>
    </row>
    <row r="351" spans="1:10" s="14" customFormat="1" ht="25.5" customHeight="1" outlineLevel="1" x14ac:dyDescent="0.2">
      <c r="A351" s="91" t="s">
        <v>648</v>
      </c>
      <c r="B351" s="106" t="s">
        <v>686</v>
      </c>
      <c r="C351" s="33" t="s">
        <v>3</v>
      </c>
      <c r="D351" s="70">
        <v>1</v>
      </c>
      <c r="E351" s="35"/>
      <c r="F351" s="35"/>
      <c r="G351" s="70"/>
      <c r="H351" s="69"/>
      <c r="I351" s="50"/>
      <c r="J351" s="82"/>
    </row>
    <row r="352" spans="1:10" s="14" customFormat="1" ht="12.75" customHeight="1" outlineLevel="1" x14ac:dyDescent="0.2">
      <c r="A352" s="91" t="s">
        <v>649</v>
      </c>
      <c r="B352" s="106" t="s">
        <v>687</v>
      </c>
      <c r="C352" s="33" t="s">
        <v>3</v>
      </c>
      <c r="D352" s="70">
        <v>2</v>
      </c>
      <c r="E352" s="35"/>
      <c r="F352" s="35"/>
      <c r="G352" s="70"/>
      <c r="H352" s="69"/>
      <c r="I352" s="50"/>
      <c r="J352" s="82"/>
    </row>
    <row r="353" spans="1:13" s="14" customFormat="1" ht="25.5" customHeight="1" outlineLevel="1" x14ac:dyDescent="0.2">
      <c r="A353" s="91" t="s">
        <v>650</v>
      </c>
      <c r="B353" s="106" t="s">
        <v>305</v>
      </c>
      <c r="C353" s="33" t="s">
        <v>3</v>
      </c>
      <c r="D353" s="70">
        <v>2</v>
      </c>
      <c r="E353" s="35"/>
      <c r="F353" s="35"/>
      <c r="G353" s="70"/>
      <c r="H353" s="69"/>
      <c r="I353" s="50"/>
      <c r="J353" s="82"/>
    </row>
    <row r="354" spans="1:13" s="14" customFormat="1" ht="51" customHeight="1" outlineLevel="1" x14ac:dyDescent="0.2">
      <c r="A354" s="91" t="s">
        <v>651</v>
      </c>
      <c r="B354" s="106" t="s">
        <v>314</v>
      </c>
      <c r="C354" s="33" t="s">
        <v>3</v>
      </c>
      <c r="D354" s="70">
        <v>1</v>
      </c>
      <c r="E354" s="35"/>
      <c r="F354" s="35"/>
      <c r="G354" s="70"/>
      <c r="H354" s="69"/>
      <c r="I354" s="50"/>
      <c r="J354" s="82"/>
    </row>
    <row r="355" spans="1:13" s="14" customFormat="1" ht="51.75" customHeight="1" outlineLevel="1" x14ac:dyDescent="0.2">
      <c r="A355" s="91" t="s">
        <v>652</v>
      </c>
      <c r="B355" s="106" t="s">
        <v>366</v>
      </c>
      <c r="C355" s="33" t="s">
        <v>3</v>
      </c>
      <c r="D355" s="70">
        <v>1</v>
      </c>
      <c r="E355" s="35"/>
      <c r="F355" s="35"/>
      <c r="G355" s="70"/>
      <c r="H355" s="69"/>
      <c r="I355" s="50"/>
      <c r="J355" s="82"/>
    </row>
    <row r="356" spans="1:13" s="14" customFormat="1" ht="25.5" customHeight="1" outlineLevel="1" x14ac:dyDescent="0.2">
      <c r="A356" s="91" t="s">
        <v>653</v>
      </c>
      <c r="B356" s="106" t="s">
        <v>364</v>
      </c>
      <c r="C356" s="33" t="s">
        <v>159</v>
      </c>
      <c r="D356" s="70">
        <v>1</v>
      </c>
      <c r="E356" s="35"/>
      <c r="F356" s="35"/>
      <c r="G356" s="70"/>
      <c r="H356" s="69"/>
      <c r="I356" s="50"/>
      <c r="J356" s="82"/>
    </row>
    <row r="357" spans="1:13" s="14" customFormat="1" ht="25.5" customHeight="1" outlineLevel="1" x14ac:dyDescent="0.2">
      <c r="A357" s="91" t="s">
        <v>654</v>
      </c>
      <c r="B357" s="106" t="s">
        <v>319</v>
      </c>
      <c r="C357" s="33" t="s">
        <v>159</v>
      </c>
      <c r="D357" s="70">
        <v>2</v>
      </c>
      <c r="E357" s="35"/>
      <c r="F357" s="35"/>
      <c r="G357" s="70"/>
      <c r="H357" s="69"/>
      <c r="I357" s="50"/>
      <c r="J357" s="82"/>
    </row>
    <row r="358" spans="1:13" s="14" customFormat="1" ht="30.75" customHeight="1" outlineLevel="1" x14ac:dyDescent="0.2">
      <c r="A358" s="91" t="s">
        <v>655</v>
      </c>
      <c r="B358" s="106" t="s">
        <v>365</v>
      </c>
      <c r="C358" s="33" t="s">
        <v>159</v>
      </c>
      <c r="D358" s="70">
        <v>2</v>
      </c>
      <c r="E358" s="35"/>
      <c r="F358" s="35"/>
      <c r="G358" s="70"/>
      <c r="H358" s="69"/>
      <c r="I358" s="50"/>
      <c r="J358" s="82"/>
    </row>
    <row r="359" spans="1:13" s="14" customFormat="1" ht="25.5" customHeight="1" outlineLevel="1" x14ac:dyDescent="0.2">
      <c r="A359" s="91" t="s">
        <v>656</v>
      </c>
      <c r="B359" s="106" t="s">
        <v>320</v>
      </c>
      <c r="C359" s="33" t="s">
        <v>159</v>
      </c>
      <c r="D359" s="70">
        <v>2</v>
      </c>
      <c r="E359" s="35"/>
      <c r="F359" s="35"/>
      <c r="G359" s="70"/>
      <c r="H359" s="69"/>
      <c r="I359" s="50"/>
      <c r="J359" s="82"/>
    </row>
    <row r="360" spans="1:13" s="14" customFormat="1" ht="25.5" customHeight="1" outlineLevel="1" x14ac:dyDescent="0.2">
      <c r="A360" s="91" t="s">
        <v>657</v>
      </c>
      <c r="B360" s="106" t="s">
        <v>302</v>
      </c>
      <c r="C360" s="33" t="s">
        <v>159</v>
      </c>
      <c r="D360" s="70">
        <v>2</v>
      </c>
      <c r="E360" s="35"/>
      <c r="F360" s="35"/>
      <c r="G360" s="70"/>
      <c r="H360" s="69"/>
      <c r="I360" s="50"/>
      <c r="J360" s="82"/>
    </row>
    <row r="361" spans="1:13" s="14" customFormat="1" ht="84" customHeight="1" outlineLevel="1" x14ac:dyDescent="0.2">
      <c r="A361" s="91" t="s">
        <v>659</v>
      </c>
      <c r="B361" s="66" t="s">
        <v>315</v>
      </c>
      <c r="C361" s="65"/>
      <c r="D361" s="85">
        <v>0</v>
      </c>
      <c r="E361" s="35"/>
      <c r="F361" s="35"/>
      <c r="G361" s="91"/>
      <c r="H361" s="69"/>
      <c r="I361" s="50"/>
      <c r="J361" s="82"/>
    </row>
    <row r="362" spans="1:13" s="14" customFormat="1" ht="24" customHeight="1" outlineLevel="1" x14ac:dyDescent="0.2">
      <c r="A362" s="91" t="s">
        <v>658</v>
      </c>
      <c r="B362" s="66" t="s">
        <v>321</v>
      </c>
      <c r="C362" s="33" t="s">
        <v>3</v>
      </c>
      <c r="D362" s="70">
        <v>2</v>
      </c>
      <c r="E362" s="35"/>
      <c r="F362" s="35"/>
      <c r="G362" s="70"/>
      <c r="H362" s="69"/>
      <c r="I362" s="50"/>
      <c r="J362" s="82"/>
    </row>
    <row r="363" spans="1:13" s="14" customFormat="1" ht="51" customHeight="1" outlineLevel="1" x14ac:dyDescent="0.2">
      <c r="A363" s="91" t="s">
        <v>660</v>
      </c>
      <c r="B363" s="66" t="s">
        <v>306</v>
      </c>
      <c r="C363" s="33" t="s">
        <v>3</v>
      </c>
      <c r="D363" s="70">
        <v>4</v>
      </c>
      <c r="E363" s="35"/>
      <c r="F363" s="35"/>
      <c r="G363" s="70"/>
      <c r="H363" s="69"/>
      <c r="I363" s="50"/>
      <c r="J363" s="82"/>
    </row>
    <row r="364" spans="1:13" s="14" customFormat="1" ht="123" customHeight="1" outlineLevel="1" x14ac:dyDescent="0.2">
      <c r="A364" s="91" t="s">
        <v>661</v>
      </c>
      <c r="B364" s="66" t="s">
        <v>369</v>
      </c>
      <c r="C364" s="33" t="s">
        <v>3</v>
      </c>
      <c r="D364" s="70">
        <v>1</v>
      </c>
      <c r="E364" s="35"/>
      <c r="F364" s="35"/>
      <c r="G364" s="70"/>
      <c r="H364" s="69"/>
      <c r="I364" s="50"/>
      <c r="J364" s="82"/>
    </row>
    <row r="365" spans="1:13" s="14" customFormat="1" ht="48" outlineLevel="1" x14ac:dyDescent="0.2">
      <c r="A365" s="91" t="s">
        <v>725</v>
      </c>
      <c r="B365" s="66" t="s">
        <v>726</v>
      </c>
      <c r="C365" s="33" t="s">
        <v>3</v>
      </c>
      <c r="D365" s="70">
        <v>24</v>
      </c>
      <c r="E365" s="35"/>
      <c r="F365" s="35"/>
      <c r="G365" s="70"/>
      <c r="H365" s="70"/>
      <c r="I365" s="70"/>
      <c r="J365" s="56"/>
      <c r="K365" s="75"/>
      <c r="L365" s="50"/>
      <c r="M365" s="82"/>
    </row>
    <row r="366" spans="1:13" s="14" customFormat="1" ht="24" outlineLevel="1" x14ac:dyDescent="0.2">
      <c r="A366" s="91" t="s">
        <v>727</v>
      </c>
      <c r="B366" s="66" t="s">
        <v>728</v>
      </c>
      <c r="C366" s="33" t="s">
        <v>3</v>
      </c>
      <c r="D366" s="70">
        <v>24</v>
      </c>
      <c r="E366" s="70"/>
      <c r="F366" s="70"/>
      <c r="G366" s="70"/>
      <c r="H366" s="70"/>
      <c r="I366" s="70"/>
      <c r="J366" s="56"/>
      <c r="K366" s="75"/>
      <c r="L366" s="50"/>
      <c r="M366" s="82"/>
    </row>
    <row r="367" spans="1:13" s="14" customFormat="1" ht="24" outlineLevel="1" x14ac:dyDescent="0.2">
      <c r="A367" s="91" t="s">
        <v>729</v>
      </c>
      <c r="B367" s="66" t="s">
        <v>730</v>
      </c>
      <c r="C367" s="33" t="s">
        <v>3</v>
      </c>
      <c r="D367" s="70">
        <v>48</v>
      </c>
      <c r="E367" s="70"/>
      <c r="F367" s="70"/>
      <c r="G367" s="70"/>
      <c r="H367" s="70"/>
      <c r="I367" s="70"/>
      <c r="J367" s="56"/>
      <c r="K367" s="75"/>
      <c r="L367" s="50"/>
      <c r="M367" s="82"/>
    </row>
    <row r="368" spans="1:13" s="14" customFormat="1" ht="24" outlineLevel="1" x14ac:dyDescent="0.2">
      <c r="A368" s="91" t="s">
        <v>731</v>
      </c>
      <c r="B368" s="66" t="s">
        <v>732</v>
      </c>
      <c r="C368" s="33" t="s">
        <v>3</v>
      </c>
      <c r="D368" s="70">
        <v>1</v>
      </c>
      <c r="E368" s="70"/>
      <c r="F368" s="70"/>
      <c r="G368" s="70"/>
      <c r="H368" s="70"/>
      <c r="I368" s="70"/>
      <c r="J368" s="56"/>
      <c r="K368" s="75"/>
      <c r="L368" s="50"/>
      <c r="M368" s="82"/>
    </row>
    <row r="369" spans="1:13" s="14" customFormat="1" ht="24" outlineLevel="1" x14ac:dyDescent="0.2">
      <c r="A369" s="91" t="s">
        <v>733</v>
      </c>
      <c r="B369" s="66" t="s">
        <v>734</v>
      </c>
      <c r="C369" s="33" t="s">
        <v>3</v>
      </c>
      <c r="D369" s="70">
        <v>3</v>
      </c>
      <c r="E369" s="70"/>
      <c r="F369" s="70"/>
      <c r="G369" s="70"/>
      <c r="H369" s="70"/>
      <c r="I369" s="70"/>
      <c r="J369" s="56"/>
      <c r="K369" s="75"/>
      <c r="L369" s="50"/>
      <c r="M369" s="82"/>
    </row>
    <row r="370" spans="1:13" s="14" customFormat="1" x14ac:dyDescent="0.2">
      <c r="A370" s="91" t="s">
        <v>290</v>
      </c>
      <c r="B370" s="68" t="s">
        <v>307</v>
      </c>
      <c r="C370" s="33"/>
      <c r="D370" s="70">
        <v>0</v>
      </c>
      <c r="E370" s="35"/>
      <c r="F370" s="35"/>
      <c r="G370" s="70"/>
      <c r="H370" s="69"/>
      <c r="I370" s="50"/>
      <c r="J370" s="82"/>
    </row>
    <row r="371" spans="1:13" s="14" customFormat="1" ht="111" customHeight="1" outlineLevel="1" x14ac:dyDescent="0.2">
      <c r="A371" s="91" t="s">
        <v>291</v>
      </c>
      <c r="B371" s="66" t="s">
        <v>370</v>
      </c>
      <c r="C371" s="33" t="s">
        <v>3</v>
      </c>
      <c r="D371" s="70">
        <v>258</v>
      </c>
      <c r="E371" s="35"/>
      <c r="F371" s="35"/>
      <c r="G371" s="70"/>
      <c r="H371" s="69"/>
      <c r="I371" s="50"/>
      <c r="J371" s="82"/>
      <c r="K371" s="67"/>
    </row>
    <row r="372" spans="1:13" s="14" customFormat="1" ht="110.25" customHeight="1" outlineLevel="1" x14ac:dyDescent="0.2">
      <c r="A372" s="91" t="s">
        <v>292</v>
      </c>
      <c r="B372" s="66" t="s">
        <v>371</v>
      </c>
      <c r="C372" s="33" t="s">
        <v>3</v>
      </c>
      <c r="D372" s="108">
        <v>28</v>
      </c>
      <c r="E372" s="35"/>
      <c r="F372" s="35"/>
      <c r="G372" s="91"/>
      <c r="H372" s="69"/>
      <c r="I372" s="50"/>
      <c r="J372" s="82"/>
    </row>
    <row r="373" spans="1:13" s="14" customFormat="1" ht="110.25" customHeight="1" outlineLevel="1" x14ac:dyDescent="0.2">
      <c r="A373" s="91" t="s">
        <v>293</v>
      </c>
      <c r="B373" s="66" t="s">
        <v>308</v>
      </c>
      <c r="C373" s="33" t="s">
        <v>3</v>
      </c>
      <c r="D373" s="70">
        <v>138</v>
      </c>
      <c r="E373" s="35"/>
      <c r="F373" s="35"/>
      <c r="G373" s="70"/>
      <c r="H373" s="69"/>
      <c r="I373" s="50"/>
      <c r="J373" s="82"/>
    </row>
    <row r="374" spans="1:13" s="14" customFormat="1" x14ac:dyDescent="0.2">
      <c r="A374" s="218" t="s">
        <v>662</v>
      </c>
      <c r="B374" s="210" t="s">
        <v>141</v>
      </c>
      <c r="C374" s="252"/>
      <c r="D374" s="219">
        <v>0</v>
      </c>
      <c r="E374" s="219"/>
      <c r="F374" s="219"/>
      <c r="G374" s="253"/>
      <c r="H374" s="69"/>
      <c r="I374" s="50"/>
      <c r="J374" s="82"/>
    </row>
    <row r="375" spans="1:13" s="14" customFormat="1" ht="55.5" customHeight="1" x14ac:dyDescent="0.2">
      <c r="A375" s="91" t="s">
        <v>663</v>
      </c>
      <c r="B375" s="106" t="s">
        <v>143</v>
      </c>
      <c r="C375" s="33" t="s">
        <v>3</v>
      </c>
      <c r="D375" s="70">
        <v>1</v>
      </c>
      <c r="E375" s="35"/>
      <c r="F375" s="35"/>
      <c r="G375" s="70"/>
      <c r="H375" s="69"/>
      <c r="I375" s="50"/>
      <c r="J375" s="82"/>
    </row>
    <row r="376" spans="1:13" s="14" customFormat="1" x14ac:dyDescent="0.2">
      <c r="A376" s="91" t="s">
        <v>664</v>
      </c>
      <c r="B376" s="52" t="s">
        <v>145</v>
      </c>
      <c r="C376" s="33"/>
      <c r="D376" s="69">
        <v>0</v>
      </c>
      <c r="E376" s="35"/>
      <c r="F376" s="35"/>
      <c r="G376" s="70"/>
      <c r="H376" s="69"/>
      <c r="I376" s="50"/>
      <c r="J376" s="82"/>
    </row>
    <row r="377" spans="1:13" s="14" customFormat="1" ht="42" customHeight="1" outlineLevel="1" x14ac:dyDescent="0.2">
      <c r="A377" s="91" t="s">
        <v>665</v>
      </c>
      <c r="B377" s="105" t="s">
        <v>147</v>
      </c>
      <c r="C377" s="33" t="s">
        <v>3</v>
      </c>
      <c r="D377" s="70">
        <v>1</v>
      </c>
      <c r="E377" s="35"/>
      <c r="F377" s="35"/>
      <c r="G377" s="70"/>
      <c r="H377" s="69"/>
      <c r="I377" s="50"/>
      <c r="J377" s="82"/>
    </row>
    <row r="378" spans="1:13" s="14" customFormat="1" ht="92.25" customHeight="1" outlineLevel="1" x14ac:dyDescent="0.2">
      <c r="A378" s="91" t="s">
        <v>666</v>
      </c>
      <c r="B378" s="105" t="s">
        <v>372</v>
      </c>
      <c r="C378" s="33" t="s">
        <v>3</v>
      </c>
      <c r="D378" s="70">
        <v>1</v>
      </c>
      <c r="E378" s="35"/>
      <c r="F378" s="35"/>
      <c r="G378" s="70"/>
      <c r="H378" s="69"/>
      <c r="I378" s="50"/>
      <c r="J378" s="82"/>
    </row>
    <row r="379" spans="1:13" s="14" customFormat="1" ht="42" customHeight="1" outlineLevel="1" x14ac:dyDescent="0.2">
      <c r="A379" s="91" t="s">
        <v>667</v>
      </c>
      <c r="B379" s="105" t="s">
        <v>373</v>
      </c>
      <c r="C379" s="33" t="s">
        <v>3</v>
      </c>
      <c r="D379" s="70">
        <v>1</v>
      </c>
      <c r="E379" s="35"/>
      <c r="F379" s="35"/>
      <c r="G379" s="70"/>
      <c r="H379" s="69"/>
      <c r="I379" s="50"/>
      <c r="J379" s="82"/>
    </row>
    <row r="380" spans="1:13" s="14" customFormat="1" ht="26.25" customHeight="1" outlineLevel="1" x14ac:dyDescent="0.2">
      <c r="A380" s="91" t="s">
        <v>668</v>
      </c>
      <c r="B380" s="105" t="s">
        <v>150</v>
      </c>
      <c r="C380" s="33" t="s">
        <v>3</v>
      </c>
      <c r="D380" s="70">
        <v>1</v>
      </c>
      <c r="E380" s="35"/>
      <c r="F380" s="35"/>
      <c r="G380" s="70"/>
      <c r="H380" s="69"/>
      <c r="I380" s="50"/>
      <c r="J380" s="82"/>
    </row>
    <row r="381" spans="1:13" s="14" customFormat="1" ht="27.75" customHeight="1" outlineLevel="1" x14ac:dyDescent="0.2">
      <c r="A381" s="91" t="s">
        <v>669</v>
      </c>
      <c r="B381" s="105" t="s">
        <v>374</v>
      </c>
      <c r="C381" s="33" t="s">
        <v>3</v>
      </c>
      <c r="D381" s="70">
        <v>1</v>
      </c>
      <c r="E381" s="35"/>
      <c r="F381" s="35"/>
      <c r="G381" s="70"/>
      <c r="H381" s="69"/>
      <c r="I381" s="50"/>
      <c r="J381" s="82"/>
    </row>
    <row r="382" spans="1:13" s="14" customFormat="1" ht="68.25" customHeight="1" outlineLevel="1" x14ac:dyDescent="0.2">
      <c r="A382" s="91" t="s">
        <v>670</v>
      </c>
      <c r="B382" s="105" t="s">
        <v>375</v>
      </c>
      <c r="C382" s="33" t="s">
        <v>3</v>
      </c>
      <c r="D382" s="70">
        <v>1</v>
      </c>
      <c r="E382" s="35"/>
      <c r="F382" s="35"/>
      <c r="G382" s="70"/>
      <c r="H382" s="69"/>
      <c r="I382" s="50"/>
      <c r="J382" s="82"/>
    </row>
    <row r="383" spans="1:13" s="14" customFormat="1" x14ac:dyDescent="0.2">
      <c r="A383" s="91" t="s">
        <v>671</v>
      </c>
      <c r="B383" s="47" t="s">
        <v>151</v>
      </c>
      <c r="C383" s="33"/>
      <c r="D383" s="70">
        <v>0</v>
      </c>
      <c r="E383" s="35"/>
      <c r="F383" s="35"/>
      <c r="G383" s="70"/>
      <c r="H383" s="69"/>
      <c r="I383" s="50"/>
      <c r="J383" s="82"/>
    </row>
    <row r="384" spans="1:13" s="14" customFormat="1" ht="81" customHeight="1" outlineLevel="1" x14ac:dyDescent="0.2">
      <c r="A384" s="91" t="s">
        <v>672</v>
      </c>
      <c r="B384" s="105" t="s">
        <v>152</v>
      </c>
      <c r="C384" s="33" t="s">
        <v>3</v>
      </c>
      <c r="D384" s="70">
        <v>1</v>
      </c>
      <c r="E384" s="35"/>
      <c r="F384" s="35"/>
      <c r="G384" s="70"/>
      <c r="H384" s="69"/>
      <c r="I384" s="50"/>
      <c r="J384" s="82"/>
    </row>
    <row r="385" spans="1:10" s="258" customFormat="1" ht="18" customHeight="1" x14ac:dyDescent="0.25">
      <c r="A385" s="153">
        <v>2</v>
      </c>
      <c r="B385" s="110" t="s">
        <v>737</v>
      </c>
      <c r="C385" s="153"/>
      <c r="D385" s="153"/>
      <c r="E385" s="153"/>
      <c r="F385" s="153"/>
      <c r="G385" s="254">
        <f>SUM(G386:G425)</f>
        <v>0</v>
      </c>
      <c r="H385" s="255"/>
      <c r="I385" s="256"/>
      <c r="J385" s="257"/>
    </row>
    <row r="386" spans="1:10" x14ac:dyDescent="0.2">
      <c r="A386" s="218" t="s">
        <v>2639</v>
      </c>
      <c r="B386" s="210" t="s">
        <v>738</v>
      </c>
      <c r="C386" s="259"/>
      <c r="D386" s="211">
        <v>0</v>
      </c>
      <c r="E386" s="211"/>
      <c r="F386" s="211"/>
      <c r="G386" s="260"/>
      <c r="H386" s="35"/>
    </row>
    <row r="387" spans="1:10" ht="107.25" customHeight="1" x14ac:dyDescent="0.2">
      <c r="A387" s="91" t="s">
        <v>739</v>
      </c>
      <c r="B387" s="116" t="s">
        <v>740</v>
      </c>
      <c r="C387" s="33" t="s">
        <v>29</v>
      </c>
      <c r="D387" s="108">
        <v>1316</v>
      </c>
      <c r="E387" s="84"/>
      <c r="F387" s="84"/>
      <c r="G387" s="120"/>
      <c r="H387" s="95"/>
    </row>
    <row r="388" spans="1:10" ht="118.5" customHeight="1" x14ac:dyDescent="0.2">
      <c r="A388" s="91" t="s">
        <v>741</v>
      </c>
      <c r="B388" s="116" t="s">
        <v>742</v>
      </c>
      <c r="C388" s="33" t="s">
        <v>743</v>
      </c>
      <c r="D388" s="108">
        <v>319.10000000000002</v>
      </c>
      <c r="E388" s="84"/>
      <c r="F388" s="84"/>
      <c r="G388" s="120"/>
    </row>
    <row r="389" spans="1:10" x14ac:dyDescent="0.2">
      <c r="A389" s="218" t="s">
        <v>2640</v>
      </c>
      <c r="B389" s="210" t="s">
        <v>744</v>
      </c>
      <c r="C389" s="218"/>
      <c r="D389" s="218"/>
      <c r="E389" s="218"/>
      <c r="F389" s="218"/>
      <c r="G389" s="260"/>
    </row>
    <row r="390" spans="1:10" ht="89.25" x14ac:dyDescent="0.2">
      <c r="A390" s="91" t="s">
        <v>745</v>
      </c>
      <c r="B390" s="116" t="s">
        <v>746</v>
      </c>
      <c r="C390" s="33" t="s">
        <v>747</v>
      </c>
      <c r="D390" s="108">
        <v>1266.4000000000001</v>
      </c>
      <c r="E390" s="84"/>
      <c r="F390" s="84"/>
      <c r="G390" s="120"/>
    </row>
    <row r="391" spans="1:10" ht="192.75" customHeight="1" x14ac:dyDescent="0.2">
      <c r="A391" s="91" t="s">
        <v>748</v>
      </c>
      <c r="B391" s="116" t="s">
        <v>749</v>
      </c>
      <c r="C391" s="33" t="s">
        <v>747</v>
      </c>
      <c r="D391" s="108">
        <v>148.87</v>
      </c>
      <c r="E391" s="84"/>
      <c r="F391" s="84"/>
      <c r="G391" s="120"/>
    </row>
    <row r="392" spans="1:10" ht="143.25" customHeight="1" x14ac:dyDescent="0.2">
      <c r="A392" s="91" t="s">
        <v>750</v>
      </c>
      <c r="B392" s="116" t="s">
        <v>751</v>
      </c>
      <c r="C392" s="33" t="s">
        <v>747</v>
      </c>
      <c r="D392" s="108">
        <v>60.97</v>
      </c>
      <c r="E392" s="84"/>
      <c r="F392" s="84"/>
      <c r="G392" s="120"/>
    </row>
    <row r="393" spans="1:10" ht="65.25" customHeight="1" x14ac:dyDescent="0.2">
      <c r="A393" s="91" t="s">
        <v>752</v>
      </c>
      <c r="B393" s="116" t="s">
        <v>753</v>
      </c>
      <c r="C393" s="33" t="s">
        <v>747</v>
      </c>
      <c r="D393" s="108">
        <v>18.68</v>
      </c>
      <c r="E393" s="84"/>
      <c r="F393" s="84"/>
      <c r="G393" s="120"/>
    </row>
    <row r="394" spans="1:10" x14ac:dyDescent="0.2">
      <c r="A394" s="218" t="s">
        <v>2641</v>
      </c>
      <c r="B394" s="210" t="s">
        <v>754</v>
      </c>
      <c r="C394" s="218"/>
      <c r="D394" s="218"/>
      <c r="E394" s="218"/>
      <c r="F394" s="218"/>
      <c r="G394" s="260"/>
    </row>
    <row r="395" spans="1:10" ht="145.5" customHeight="1" x14ac:dyDescent="0.2">
      <c r="A395" s="91" t="s">
        <v>2642</v>
      </c>
      <c r="B395" s="116" t="s">
        <v>755</v>
      </c>
      <c r="C395" s="33"/>
      <c r="D395" s="108"/>
      <c r="E395" s="84"/>
      <c r="F395" s="84"/>
      <c r="G395" s="120"/>
    </row>
    <row r="396" spans="1:10" x14ac:dyDescent="0.2">
      <c r="A396" s="91" t="s">
        <v>756</v>
      </c>
      <c r="B396" s="116" t="s">
        <v>757</v>
      </c>
      <c r="C396" s="33" t="s">
        <v>743</v>
      </c>
      <c r="D396" s="108">
        <v>910</v>
      </c>
      <c r="E396" s="84"/>
      <c r="F396" s="84"/>
      <c r="G396" s="120"/>
    </row>
    <row r="397" spans="1:10" ht="118.5" customHeight="1" x14ac:dyDescent="0.2">
      <c r="A397" s="91" t="s">
        <v>2643</v>
      </c>
      <c r="B397" s="116" t="s">
        <v>758</v>
      </c>
      <c r="C397" s="33" t="s">
        <v>747</v>
      </c>
      <c r="D397" s="108">
        <v>12.95</v>
      </c>
      <c r="E397" s="84"/>
      <c r="F397" s="84"/>
      <c r="G397" s="120"/>
    </row>
    <row r="398" spans="1:10" ht="181.5" customHeight="1" x14ac:dyDescent="0.2">
      <c r="A398" s="91" t="s">
        <v>2644</v>
      </c>
      <c r="B398" s="116" t="s">
        <v>759</v>
      </c>
      <c r="C398" s="1"/>
      <c r="D398" s="108"/>
      <c r="E398" s="84"/>
      <c r="F398" s="84"/>
      <c r="G398" s="120"/>
    </row>
    <row r="399" spans="1:10" x14ac:dyDescent="0.2">
      <c r="A399" s="91" t="s">
        <v>760</v>
      </c>
      <c r="B399" s="116" t="s">
        <v>761</v>
      </c>
      <c r="C399" s="33" t="s">
        <v>747</v>
      </c>
      <c r="D399" s="108">
        <v>52</v>
      </c>
      <c r="E399" s="84"/>
      <c r="F399" s="84"/>
      <c r="G399" s="120"/>
    </row>
    <row r="400" spans="1:10" x14ac:dyDescent="0.2">
      <c r="A400" s="91" t="s">
        <v>762</v>
      </c>
      <c r="B400" s="116" t="s">
        <v>763</v>
      </c>
      <c r="C400" s="33" t="s">
        <v>747</v>
      </c>
      <c r="D400" s="108">
        <v>83.92</v>
      </c>
      <c r="E400" s="84"/>
      <c r="F400" s="84"/>
      <c r="G400" s="120"/>
    </row>
    <row r="401" spans="1:7" x14ac:dyDescent="0.2">
      <c r="A401" s="91" t="s">
        <v>764</v>
      </c>
      <c r="B401" s="116" t="s">
        <v>765</v>
      </c>
      <c r="C401" s="33" t="s">
        <v>747</v>
      </c>
      <c r="D401" s="108">
        <v>1.73</v>
      </c>
      <c r="E401" s="84"/>
      <c r="F401" s="84"/>
      <c r="G401" s="120"/>
    </row>
    <row r="402" spans="1:7" x14ac:dyDescent="0.2">
      <c r="A402" s="91" t="s">
        <v>766</v>
      </c>
      <c r="B402" s="116" t="s">
        <v>767</v>
      </c>
      <c r="C402" s="33" t="s">
        <v>747</v>
      </c>
      <c r="D402" s="108">
        <v>10.029999999999999</v>
      </c>
      <c r="E402" s="84"/>
      <c r="F402" s="84"/>
      <c r="G402" s="120"/>
    </row>
    <row r="403" spans="1:7" x14ac:dyDescent="0.2">
      <c r="A403" s="91" t="s">
        <v>768</v>
      </c>
      <c r="B403" s="116" t="s">
        <v>769</v>
      </c>
      <c r="C403" s="33" t="s">
        <v>747</v>
      </c>
      <c r="D403" s="108">
        <v>0.18</v>
      </c>
      <c r="E403" s="84"/>
      <c r="F403" s="84"/>
      <c r="G403" s="120"/>
    </row>
    <row r="404" spans="1:7" ht="271.5" customHeight="1" x14ac:dyDescent="0.2">
      <c r="A404" s="91" t="s">
        <v>770</v>
      </c>
      <c r="B404" s="121" t="s">
        <v>771</v>
      </c>
      <c r="C404" s="33" t="s">
        <v>352</v>
      </c>
      <c r="D404" s="108">
        <v>2131</v>
      </c>
      <c r="E404" s="84"/>
      <c r="F404" s="84"/>
      <c r="G404" s="120"/>
    </row>
    <row r="405" spans="1:7" ht="260.25" customHeight="1" x14ac:dyDescent="0.2">
      <c r="A405" s="91" t="s">
        <v>772</v>
      </c>
      <c r="B405" s="117" t="s">
        <v>773</v>
      </c>
      <c r="C405" s="33" t="s">
        <v>352</v>
      </c>
      <c r="D405" s="108">
        <v>118</v>
      </c>
      <c r="E405" s="84"/>
      <c r="F405" s="84"/>
      <c r="G405" s="120"/>
    </row>
    <row r="406" spans="1:7" ht="233.25" customHeight="1" x14ac:dyDescent="0.2">
      <c r="A406" s="91" t="s">
        <v>774</v>
      </c>
      <c r="B406" s="117" t="s">
        <v>775</v>
      </c>
      <c r="C406" s="33" t="s">
        <v>352</v>
      </c>
      <c r="D406" s="108">
        <v>53.5</v>
      </c>
      <c r="E406" s="84"/>
      <c r="F406" s="84"/>
      <c r="G406" s="120"/>
    </row>
    <row r="407" spans="1:7" x14ac:dyDescent="0.2">
      <c r="A407" s="218" t="s">
        <v>776</v>
      </c>
      <c r="B407" s="210" t="s">
        <v>777</v>
      </c>
      <c r="C407" s="218"/>
      <c r="D407" s="218"/>
      <c r="E407" s="218"/>
      <c r="F407" s="218"/>
      <c r="G407" s="260"/>
    </row>
    <row r="408" spans="1:7" ht="106.5" customHeight="1" x14ac:dyDescent="0.2">
      <c r="A408" s="91" t="s">
        <v>2645</v>
      </c>
      <c r="B408" s="116" t="s">
        <v>778</v>
      </c>
      <c r="C408" s="41"/>
      <c r="D408" s="108"/>
      <c r="E408" s="84"/>
      <c r="F408" s="84"/>
      <c r="G408" s="120"/>
    </row>
    <row r="409" spans="1:7" x14ac:dyDescent="0.2">
      <c r="A409" s="91" t="s">
        <v>779</v>
      </c>
      <c r="B409" s="116" t="s">
        <v>780</v>
      </c>
      <c r="C409" s="33" t="s">
        <v>747</v>
      </c>
      <c r="D409" s="108">
        <v>24.49</v>
      </c>
      <c r="E409" s="84"/>
      <c r="F409" s="84"/>
      <c r="G409" s="120"/>
    </row>
    <row r="410" spans="1:7" x14ac:dyDescent="0.2">
      <c r="A410" s="91" t="s">
        <v>781</v>
      </c>
      <c r="B410" s="116" t="s">
        <v>782</v>
      </c>
      <c r="C410" s="33" t="s">
        <v>747</v>
      </c>
      <c r="D410" s="108">
        <v>18.829999999999998</v>
      </c>
      <c r="E410" s="84"/>
      <c r="F410" s="84"/>
      <c r="G410" s="120"/>
    </row>
    <row r="411" spans="1:7" x14ac:dyDescent="0.2">
      <c r="A411" s="91" t="s">
        <v>783</v>
      </c>
      <c r="B411" s="116" t="s">
        <v>784</v>
      </c>
      <c r="C411" s="33" t="s">
        <v>747</v>
      </c>
      <c r="D411" s="108">
        <v>2.74</v>
      </c>
      <c r="E411" s="84"/>
      <c r="F411" s="84"/>
      <c r="G411" s="120"/>
    </row>
    <row r="412" spans="1:7" x14ac:dyDescent="0.2">
      <c r="A412" s="91" t="s">
        <v>785</v>
      </c>
      <c r="B412" s="116" t="s">
        <v>786</v>
      </c>
      <c r="C412" s="33" t="s">
        <v>747</v>
      </c>
      <c r="D412" s="108">
        <v>32.26</v>
      </c>
      <c r="E412" s="84"/>
      <c r="F412" s="84"/>
      <c r="G412" s="120"/>
    </row>
    <row r="413" spans="1:7" x14ac:dyDescent="0.2">
      <c r="A413" s="91" t="s">
        <v>787</v>
      </c>
      <c r="B413" s="116" t="s">
        <v>788</v>
      </c>
      <c r="C413" s="33" t="s">
        <v>747</v>
      </c>
      <c r="D413" s="108">
        <v>13.18</v>
      </c>
      <c r="E413" s="84"/>
      <c r="F413" s="84"/>
      <c r="G413" s="120"/>
    </row>
    <row r="414" spans="1:7" ht="105" customHeight="1" x14ac:dyDescent="0.2">
      <c r="A414" s="91" t="s">
        <v>789</v>
      </c>
      <c r="B414" s="116" t="s">
        <v>790</v>
      </c>
      <c r="C414" s="33" t="s">
        <v>747</v>
      </c>
      <c r="D414" s="108">
        <v>0.8</v>
      </c>
      <c r="E414" s="84"/>
      <c r="F414" s="84"/>
      <c r="G414" s="120"/>
    </row>
    <row r="415" spans="1:7" ht="219.75" customHeight="1" x14ac:dyDescent="0.2">
      <c r="A415" s="91" t="s">
        <v>791</v>
      </c>
      <c r="B415" s="116" t="s">
        <v>792</v>
      </c>
      <c r="C415" s="33" t="s">
        <v>352</v>
      </c>
      <c r="D415" s="108">
        <v>831</v>
      </c>
      <c r="E415" s="84"/>
      <c r="F415" s="84"/>
      <c r="G415" s="120"/>
    </row>
    <row r="416" spans="1:7" x14ac:dyDescent="0.2">
      <c r="A416" s="218" t="s">
        <v>2646</v>
      </c>
      <c r="B416" s="210" t="s">
        <v>793</v>
      </c>
      <c r="C416" s="261"/>
      <c r="D416" s="262"/>
      <c r="E416" s="263"/>
      <c r="F416" s="263"/>
      <c r="G416" s="260"/>
    </row>
    <row r="417" spans="1:7" ht="38.25" x14ac:dyDescent="0.2">
      <c r="A417" s="91" t="s">
        <v>2647</v>
      </c>
      <c r="B417" s="116" t="s">
        <v>794</v>
      </c>
      <c r="C417" s="122"/>
      <c r="D417" s="108"/>
      <c r="E417" s="84"/>
      <c r="F417" s="84"/>
      <c r="G417" s="120"/>
    </row>
    <row r="418" spans="1:7" ht="38.25" x14ac:dyDescent="0.2">
      <c r="A418" s="91" t="s">
        <v>795</v>
      </c>
      <c r="B418" s="116" t="s">
        <v>796</v>
      </c>
      <c r="C418" s="33" t="s">
        <v>743</v>
      </c>
      <c r="D418" s="108">
        <v>96</v>
      </c>
      <c r="E418" s="84"/>
      <c r="F418" s="84"/>
      <c r="G418" s="120"/>
    </row>
    <row r="419" spans="1:7" ht="38.25" x14ac:dyDescent="0.2">
      <c r="A419" s="91" t="s">
        <v>797</v>
      </c>
      <c r="B419" s="116" t="s">
        <v>798</v>
      </c>
      <c r="C419" s="33" t="s">
        <v>743</v>
      </c>
      <c r="D419" s="108">
        <v>36</v>
      </c>
      <c r="E419" s="84"/>
      <c r="F419" s="84"/>
      <c r="G419" s="120"/>
    </row>
    <row r="420" spans="1:7" ht="63.75" x14ac:dyDescent="0.2">
      <c r="A420" s="91" t="s">
        <v>799</v>
      </c>
      <c r="B420" s="116" t="s">
        <v>800</v>
      </c>
      <c r="C420" s="33" t="s">
        <v>743</v>
      </c>
      <c r="D420" s="108">
        <v>31</v>
      </c>
      <c r="E420" s="84"/>
      <c r="F420" s="84"/>
      <c r="G420" s="120"/>
    </row>
    <row r="421" spans="1:7" ht="63.75" x14ac:dyDescent="0.2">
      <c r="A421" s="91" t="s">
        <v>801</v>
      </c>
      <c r="B421" s="116" t="s">
        <v>802</v>
      </c>
      <c r="C421" s="33" t="s">
        <v>743</v>
      </c>
      <c r="D421" s="108">
        <v>5</v>
      </c>
      <c r="E421" s="84"/>
      <c r="F421" s="84"/>
      <c r="G421" s="120"/>
    </row>
    <row r="422" spans="1:7" ht="63.75" x14ac:dyDescent="0.2">
      <c r="A422" s="91" t="s">
        <v>803</v>
      </c>
      <c r="B422" s="116" t="s">
        <v>804</v>
      </c>
      <c r="C422" s="33" t="s">
        <v>743</v>
      </c>
      <c r="D422" s="108">
        <v>36</v>
      </c>
      <c r="E422" s="84"/>
      <c r="F422" s="84"/>
      <c r="G422" s="120"/>
    </row>
    <row r="423" spans="1:7" ht="38.25" x14ac:dyDescent="0.2">
      <c r="A423" s="91" t="s">
        <v>805</v>
      </c>
      <c r="B423" s="116" t="s">
        <v>806</v>
      </c>
      <c r="C423" s="33" t="s">
        <v>3</v>
      </c>
      <c r="D423" s="108">
        <v>13</v>
      </c>
      <c r="E423" s="84"/>
      <c r="F423" s="84"/>
      <c r="G423" s="120"/>
    </row>
    <row r="424" spans="1:7" ht="38.25" x14ac:dyDescent="0.2">
      <c r="A424" s="91" t="s">
        <v>807</v>
      </c>
      <c r="B424" s="116" t="s">
        <v>808</v>
      </c>
      <c r="C424" s="33" t="s">
        <v>3</v>
      </c>
      <c r="D424" s="108">
        <v>13</v>
      </c>
      <c r="E424" s="84"/>
      <c r="F424" s="84"/>
      <c r="G424" s="120"/>
    </row>
    <row r="425" spans="1:7" x14ac:dyDescent="0.2">
      <c r="A425" s="218" t="s">
        <v>2648</v>
      </c>
      <c r="B425" s="210" t="s">
        <v>809</v>
      </c>
      <c r="C425" s="264"/>
      <c r="D425" s="265"/>
      <c r="E425" s="265"/>
      <c r="F425" s="266"/>
      <c r="G425" s="260"/>
    </row>
    <row r="426" spans="1:7" ht="141" customHeight="1" x14ac:dyDescent="0.2">
      <c r="A426" s="91" t="s">
        <v>2649</v>
      </c>
      <c r="B426" s="116" t="s">
        <v>810</v>
      </c>
      <c r="C426" s="122"/>
      <c r="D426" s="108"/>
      <c r="E426" s="84"/>
      <c r="F426" s="84"/>
      <c r="G426" s="120"/>
    </row>
    <row r="427" spans="1:7" x14ac:dyDescent="0.2">
      <c r="A427" s="91" t="s">
        <v>811</v>
      </c>
      <c r="B427" s="116" t="s">
        <v>812</v>
      </c>
      <c r="C427" s="122" t="s">
        <v>813</v>
      </c>
      <c r="D427" s="108">
        <v>16995.07</v>
      </c>
      <c r="E427" s="84"/>
      <c r="F427" s="84"/>
      <c r="G427" s="120"/>
    </row>
    <row r="428" spans="1:7" x14ac:dyDescent="0.2">
      <c r="A428" s="91" t="s">
        <v>814</v>
      </c>
      <c r="B428" s="123" t="s">
        <v>815</v>
      </c>
      <c r="C428" s="122" t="s">
        <v>813</v>
      </c>
      <c r="D428" s="108">
        <v>675.5</v>
      </c>
      <c r="E428" s="84"/>
      <c r="F428" s="84"/>
      <c r="G428" s="120"/>
    </row>
    <row r="429" spans="1:7" x14ac:dyDescent="0.2">
      <c r="A429" s="91" t="s">
        <v>816</v>
      </c>
      <c r="B429" s="123" t="s">
        <v>817</v>
      </c>
      <c r="C429" s="122" t="s">
        <v>813</v>
      </c>
      <c r="D429" s="108">
        <v>427.54800000000006</v>
      </c>
      <c r="E429" s="84"/>
      <c r="F429" s="84"/>
      <c r="G429" s="120"/>
    </row>
    <row r="430" spans="1:7" x14ac:dyDescent="0.2">
      <c r="A430" s="91" t="s">
        <v>818</v>
      </c>
      <c r="B430" s="123" t="s">
        <v>819</v>
      </c>
      <c r="C430" s="122" t="s">
        <v>813</v>
      </c>
      <c r="D430" s="108">
        <v>15145.47</v>
      </c>
      <c r="E430" s="84"/>
      <c r="F430" s="84"/>
      <c r="G430" s="120"/>
    </row>
    <row r="431" spans="1:7" x14ac:dyDescent="0.2">
      <c r="A431" s="91" t="s">
        <v>820</v>
      </c>
      <c r="B431" s="123" t="s">
        <v>821</v>
      </c>
      <c r="C431" s="122" t="s">
        <v>813</v>
      </c>
      <c r="D431" s="108">
        <v>3058.89</v>
      </c>
      <c r="E431" s="84"/>
      <c r="F431" s="84"/>
      <c r="G431" s="120"/>
    </row>
    <row r="432" spans="1:7" x14ac:dyDescent="0.2">
      <c r="A432" s="91" t="s">
        <v>822</v>
      </c>
      <c r="B432" s="123" t="s">
        <v>823</v>
      </c>
      <c r="C432" s="122" t="s">
        <v>813</v>
      </c>
      <c r="D432" s="108">
        <v>3020.55</v>
      </c>
      <c r="E432" s="84"/>
      <c r="F432" s="84"/>
      <c r="G432" s="120"/>
    </row>
    <row r="433" spans="1:10" x14ac:dyDescent="0.2">
      <c r="A433" s="91" t="s">
        <v>824</v>
      </c>
      <c r="B433" s="123" t="s">
        <v>825</v>
      </c>
      <c r="C433" s="122" t="s">
        <v>813</v>
      </c>
      <c r="D433" s="108">
        <v>8123.95</v>
      </c>
      <c r="E433" s="84"/>
      <c r="F433" s="84"/>
      <c r="G433" s="12"/>
    </row>
    <row r="434" spans="1:10" x14ac:dyDescent="0.2">
      <c r="A434" s="91" t="s">
        <v>826</v>
      </c>
      <c r="B434" s="123" t="s">
        <v>827</v>
      </c>
      <c r="C434" s="122" t="s">
        <v>813</v>
      </c>
      <c r="D434" s="108">
        <v>5521.56</v>
      </c>
      <c r="E434" s="84"/>
      <c r="F434" s="84"/>
      <c r="G434" s="12"/>
    </row>
    <row r="435" spans="1:10" x14ac:dyDescent="0.2">
      <c r="A435" s="91" t="s">
        <v>828</v>
      </c>
      <c r="B435" s="124" t="s">
        <v>829</v>
      </c>
      <c r="C435" s="122" t="s">
        <v>813</v>
      </c>
      <c r="D435" s="108">
        <v>4707.5600000000004</v>
      </c>
      <c r="E435" s="84"/>
      <c r="F435" s="84"/>
      <c r="G435" s="125"/>
    </row>
    <row r="436" spans="1:10" x14ac:dyDescent="0.2">
      <c r="A436" s="91" t="s">
        <v>830</v>
      </c>
      <c r="B436" s="123" t="s">
        <v>831</v>
      </c>
      <c r="C436" s="122" t="s">
        <v>813</v>
      </c>
      <c r="D436" s="108">
        <v>13020.7</v>
      </c>
      <c r="E436" s="84"/>
      <c r="F436" s="84"/>
      <c r="G436" s="10"/>
    </row>
    <row r="437" spans="1:10" x14ac:dyDescent="0.2">
      <c r="A437" s="91" t="s">
        <v>832</v>
      </c>
      <c r="B437" s="123" t="s">
        <v>833</v>
      </c>
      <c r="C437" s="122" t="s">
        <v>813</v>
      </c>
      <c r="D437" s="108">
        <v>9777.6799999999985</v>
      </c>
      <c r="E437" s="84"/>
      <c r="F437" s="84"/>
      <c r="G437" s="10"/>
    </row>
    <row r="438" spans="1:10" x14ac:dyDescent="0.2">
      <c r="A438" s="91" t="s">
        <v>834</v>
      </c>
      <c r="B438" s="123" t="s">
        <v>835</v>
      </c>
      <c r="C438" s="122" t="s">
        <v>813</v>
      </c>
      <c r="D438" s="108">
        <v>2236.52</v>
      </c>
      <c r="E438" s="84"/>
      <c r="F438" s="84"/>
      <c r="G438" s="10"/>
    </row>
    <row r="439" spans="1:10" x14ac:dyDescent="0.2">
      <c r="A439" s="91" t="s">
        <v>836</v>
      </c>
      <c r="B439" s="123" t="s">
        <v>837</v>
      </c>
      <c r="C439" s="122" t="s">
        <v>813</v>
      </c>
      <c r="D439" s="108">
        <v>332.2</v>
      </c>
      <c r="E439" s="84"/>
      <c r="F439" s="84"/>
      <c r="G439" s="10"/>
    </row>
    <row r="440" spans="1:10" x14ac:dyDescent="0.2">
      <c r="A440" s="91" t="s">
        <v>838</v>
      </c>
      <c r="B440" s="123" t="s">
        <v>839</v>
      </c>
      <c r="C440" s="122" t="s">
        <v>813</v>
      </c>
      <c r="D440" s="108">
        <v>4695.8999999999996</v>
      </c>
      <c r="E440" s="84"/>
      <c r="F440" s="84"/>
      <c r="G440" s="10"/>
    </row>
    <row r="441" spans="1:10" x14ac:dyDescent="0.2">
      <c r="A441" s="91" t="s">
        <v>840</v>
      </c>
      <c r="B441" s="123" t="s">
        <v>841</v>
      </c>
      <c r="C441" s="122" t="s">
        <v>813</v>
      </c>
      <c r="D441" s="108">
        <v>2120.98</v>
      </c>
      <c r="E441" s="84"/>
      <c r="F441" s="84"/>
      <c r="G441" s="10"/>
    </row>
    <row r="442" spans="1:10" x14ac:dyDescent="0.2">
      <c r="A442" s="91" t="s">
        <v>842</v>
      </c>
      <c r="B442" s="116" t="s">
        <v>843</v>
      </c>
      <c r="C442" s="122" t="s">
        <v>813</v>
      </c>
      <c r="D442" s="108">
        <v>938.45</v>
      </c>
      <c r="E442" s="84"/>
      <c r="F442" s="84"/>
      <c r="G442" s="10"/>
    </row>
    <row r="443" spans="1:10" x14ac:dyDescent="0.2">
      <c r="A443" s="91" t="s">
        <v>844</v>
      </c>
      <c r="B443" s="116" t="s">
        <v>845</v>
      </c>
      <c r="C443" s="122" t="s">
        <v>813</v>
      </c>
      <c r="D443" s="108">
        <v>165.98</v>
      </c>
      <c r="E443" s="84"/>
      <c r="F443" s="84"/>
      <c r="G443" s="10"/>
    </row>
    <row r="444" spans="1:10" ht="76.5" x14ac:dyDescent="0.2">
      <c r="A444" s="91" t="s">
        <v>2650</v>
      </c>
      <c r="B444" s="116" t="s">
        <v>846</v>
      </c>
      <c r="C444" s="122"/>
      <c r="D444" s="108"/>
      <c r="E444" s="125"/>
      <c r="F444" s="84"/>
      <c r="G444" s="10"/>
    </row>
    <row r="445" spans="1:10" x14ac:dyDescent="0.2">
      <c r="A445" s="91" t="s">
        <v>847</v>
      </c>
      <c r="B445" s="116" t="s">
        <v>848</v>
      </c>
      <c r="C445" s="122" t="s">
        <v>813</v>
      </c>
      <c r="D445" s="108">
        <v>1427.18</v>
      </c>
      <c r="E445" s="125"/>
      <c r="F445" s="84"/>
      <c r="G445" s="10"/>
    </row>
    <row r="446" spans="1:10" x14ac:dyDescent="0.2">
      <c r="A446" s="91" t="s">
        <v>849</v>
      </c>
      <c r="B446" s="116" t="s">
        <v>850</v>
      </c>
      <c r="C446" s="122" t="s">
        <v>813</v>
      </c>
      <c r="D446" s="108">
        <v>316.45</v>
      </c>
      <c r="E446" s="125"/>
      <c r="F446" s="84"/>
      <c r="G446" s="10"/>
    </row>
    <row r="447" spans="1:10" x14ac:dyDescent="0.2">
      <c r="A447" s="91" t="s">
        <v>851</v>
      </c>
      <c r="B447" s="116" t="s">
        <v>852</v>
      </c>
      <c r="C447" s="122" t="s">
        <v>813</v>
      </c>
      <c r="D447" s="108">
        <v>189.17</v>
      </c>
      <c r="E447" s="125"/>
      <c r="F447" s="84"/>
      <c r="G447" s="10"/>
    </row>
    <row r="448" spans="1:10" s="258" customFormat="1" ht="18" customHeight="1" x14ac:dyDescent="0.25">
      <c r="A448" s="153">
        <v>3</v>
      </c>
      <c r="B448" s="110" t="s">
        <v>853</v>
      </c>
      <c r="C448" s="153"/>
      <c r="D448" s="153"/>
      <c r="E448" s="153"/>
      <c r="F448" s="153"/>
      <c r="G448" s="254"/>
      <c r="H448" s="255"/>
      <c r="I448" s="256"/>
      <c r="J448" s="257"/>
    </row>
    <row r="449" spans="1:7" ht="25.5" x14ac:dyDescent="0.2">
      <c r="A449" s="300" t="s">
        <v>854</v>
      </c>
      <c r="B449" s="271" t="s">
        <v>855</v>
      </c>
      <c r="C449" s="268"/>
      <c r="D449" s="268"/>
      <c r="E449" s="268"/>
      <c r="F449" s="269"/>
      <c r="G449" s="270">
        <f>SUM(F452:F455)</f>
        <v>0</v>
      </c>
    </row>
    <row r="450" spans="1:7" x14ac:dyDescent="0.2">
      <c r="A450" s="128" t="s">
        <v>856</v>
      </c>
      <c r="B450" s="126" t="s">
        <v>857</v>
      </c>
      <c r="C450" s="127"/>
      <c r="D450" s="127"/>
      <c r="E450" s="127"/>
      <c r="F450" s="127"/>
      <c r="G450" s="127"/>
    </row>
    <row r="451" spans="1:7" ht="114.75" x14ac:dyDescent="0.2">
      <c r="A451" s="128" t="s">
        <v>858</v>
      </c>
      <c r="B451" s="118" t="s">
        <v>859</v>
      </c>
      <c r="C451" s="127"/>
      <c r="D451" s="128"/>
      <c r="E451" s="127"/>
      <c r="F451" s="127"/>
      <c r="G451" s="127"/>
    </row>
    <row r="452" spans="1:7" x14ac:dyDescent="0.2">
      <c r="A452" s="128" t="s">
        <v>860</v>
      </c>
      <c r="B452" s="118" t="s">
        <v>861</v>
      </c>
      <c r="C452" s="129" t="s">
        <v>3</v>
      </c>
      <c r="D452" s="130">
        <v>1</v>
      </c>
      <c r="E452" s="127"/>
      <c r="F452" s="127"/>
      <c r="G452" s="127"/>
    </row>
    <row r="453" spans="1:7" x14ac:dyDescent="0.2">
      <c r="A453" s="128" t="s">
        <v>862</v>
      </c>
      <c r="B453" s="118" t="s">
        <v>863</v>
      </c>
      <c r="C453" s="129" t="s">
        <v>3</v>
      </c>
      <c r="D453" s="130">
        <v>1</v>
      </c>
      <c r="E453" s="127"/>
      <c r="F453" s="127"/>
      <c r="G453" s="127"/>
    </row>
    <row r="454" spans="1:7" ht="15.75" customHeight="1" x14ac:dyDescent="0.2">
      <c r="A454" s="128" t="s">
        <v>864</v>
      </c>
      <c r="B454" s="118" t="s">
        <v>865</v>
      </c>
      <c r="C454" s="129" t="s">
        <v>3</v>
      </c>
      <c r="D454" s="130">
        <v>1</v>
      </c>
      <c r="E454" s="127"/>
      <c r="F454" s="127"/>
      <c r="G454" s="127"/>
    </row>
    <row r="455" spans="1:7" ht="13.5" customHeight="1" x14ac:dyDescent="0.2">
      <c r="A455" s="128" t="s">
        <v>866</v>
      </c>
      <c r="B455" s="118" t="s">
        <v>867</v>
      </c>
      <c r="C455" s="129" t="s">
        <v>3</v>
      </c>
      <c r="D455" s="130">
        <v>1</v>
      </c>
      <c r="E455" s="127"/>
      <c r="F455" s="127"/>
      <c r="G455" s="127"/>
    </row>
    <row r="456" spans="1:7" ht="14.25" customHeight="1" x14ac:dyDescent="0.2">
      <c r="A456" s="128" t="s">
        <v>868</v>
      </c>
      <c r="B456" s="118" t="s">
        <v>869</v>
      </c>
      <c r="C456" s="129" t="s">
        <v>3</v>
      </c>
      <c r="D456" s="130">
        <v>1</v>
      </c>
      <c r="E456" s="127"/>
      <c r="F456" s="127"/>
      <c r="G456" s="127"/>
    </row>
    <row r="457" spans="1:7" ht="102" x14ac:dyDescent="0.2">
      <c r="A457" s="128" t="s">
        <v>870</v>
      </c>
      <c r="B457" s="118" t="s">
        <v>871</v>
      </c>
      <c r="C457" s="131" t="s">
        <v>3</v>
      </c>
      <c r="D457" s="130">
        <v>1</v>
      </c>
      <c r="E457" s="127"/>
      <c r="F457" s="127"/>
      <c r="G457" s="127"/>
    </row>
    <row r="458" spans="1:7" ht="141.75" customHeight="1" x14ac:dyDescent="0.2">
      <c r="A458" s="128" t="s">
        <v>872</v>
      </c>
      <c r="B458" s="118" t="s">
        <v>873</v>
      </c>
      <c r="C458" s="132"/>
      <c r="D458" s="130"/>
      <c r="E458" s="127"/>
      <c r="F458" s="127"/>
      <c r="G458" s="127"/>
    </row>
    <row r="459" spans="1:7" ht="25.5" x14ac:dyDescent="0.2">
      <c r="A459" s="128" t="s">
        <v>874</v>
      </c>
      <c r="B459" s="133" t="s">
        <v>875</v>
      </c>
      <c r="C459" s="129" t="s">
        <v>743</v>
      </c>
      <c r="D459" s="130">
        <v>29.5</v>
      </c>
      <c r="E459" s="134"/>
      <c r="F459" s="134"/>
      <c r="G459" s="10"/>
    </row>
    <row r="460" spans="1:7" ht="25.5" x14ac:dyDescent="0.2">
      <c r="A460" s="128" t="s">
        <v>876</v>
      </c>
      <c r="B460" s="133" t="s">
        <v>877</v>
      </c>
      <c r="C460" s="129" t="s">
        <v>743</v>
      </c>
      <c r="D460" s="130">
        <v>29.5</v>
      </c>
      <c r="E460" s="134"/>
      <c r="F460" s="134"/>
      <c r="G460" s="10"/>
    </row>
    <row r="461" spans="1:7" ht="102" x14ac:dyDescent="0.2">
      <c r="A461" s="128" t="s">
        <v>878</v>
      </c>
      <c r="B461" s="118" t="s">
        <v>879</v>
      </c>
      <c r="C461" s="129" t="s">
        <v>743</v>
      </c>
      <c r="D461" s="130">
        <v>36</v>
      </c>
      <c r="E461" s="134"/>
      <c r="F461" s="134"/>
      <c r="G461" s="10"/>
    </row>
    <row r="462" spans="1:7" x14ac:dyDescent="0.2">
      <c r="A462" s="128" t="s">
        <v>880</v>
      </c>
      <c r="B462" s="126" t="s">
        <v>881</v>
      </c>
      <c r="C462" s="132"/>
      <c r="D462" s="130"/>
      <c r="E462" s="134"/>
      <c r="F462" s="134"/>
      <c r="G462" s="10"/>
    </row>
    <row r="463" spans="1:7" ht="153" x14ac:dyDescent="0.2">
      <c r="A463" s="128" t="s">
        <v>882</v>
      </c>
      <c r="B463" s="135" t="s">
        <v>883</v>
      </c>
      <c r="C463" s="132"/>
      <c r="D463" s="130"/>
      <c r="E463" s="134"/>
      <c r="F463" s="134"/>
      <c r="G463" s="10"/>
    </row>
    <row r="464" spans="1:7" x14ac:dyDescent="0.2">
      <c r="A464" s="128" t="s">
        <v>884</v>
      </c>
      <c r="B464" s="136" t="s">
        <v>885</v>
      </c>
      <c r="C464" s="137" t="s">
        <v>743</v>
      </c>
      <c r="D464" s="130">
        <v>183.5</v>
      </c>
      <c r="E464" s="134"/>
      <c r="F464" s="134"/>
      <c r="G464" s="10"/>
    </row>
    <row r="465" spans="1:7" x14ac:dyDescent="0.2">
      <c r="A465" s="128" t="s">
        <v>886</v>
      </c>
      <c r="B465" s="136" t="s">
        <v>887</v>
      </c>
      <c r="C465" s="137" t="s">
        <v>743</v>
      </c>
      <c r="D465" s="130">
        <v>57.5</v>
      </c>
      <c r="E465" s="134"/>
      <c r="F465" s="134"/>
      <c r="G465" s="10"/>
    </row>
    <row r="466" spans="1:7" x14ac:dyDescent="0.2">
      <c r="A466" s="128" t="s">
        <v>888</v>
      </c>
      <c r="B466" s="118" t="s">
        <v>889</v>
      </c>
      <c r="C466" s="137" t="s">
        <v>743</v>
      </c>
      <c r="D466" s="130">
        <v>115.5</v>
      </c>
      <c r="E466" s="134"/>
      <c r="F466" s="134"/>
      <c r="G466" s="10"/>
    </row>
    <row r="467" spans="1:7" x14ac:dyDescent="0.2">
      <c r="A467" s="128" t="s">
        <v>890</v>
      </c>
      <c r="B467" s="118" t="s">
        <v>891</v>
      </c>
      <c r="C467" s="137" t="s">
        <v>743</v>
      </c>
      <c r="D467" s="130">
        <v>53</v>
      </c>
      <c r="E467" s="134"/>
      <c r="F467" s="134"/>
      <c r="G467" s="10"/>
    </row>
    <row r="468" spans="1:7" x14ac:dyDescent="0.2">
      <c r="A468" s="128" t="s">
        <v>892</v>
      </c>
      <c r="B468" s="118" t="s">
        <v>893</v>
      </c>
      <c r="C468" s="137" t="s">
        <v>743</v>
      </c>
      <c r="D468" s="130">
        <v>24.5</v>
      </c>
      <c r="E468" s="134"/>
      <c r="F468" s="134"/>
      <c r="G468" s="10"/>
    </row>
    <row r="469" spans="1:7" x14ac:dyDescent="0.2">
      <c r="A469" s="128" t="s">
        <v>894</v>
      </c>
      <c r="B469" s="118" t="s">
        <v>895</v>
      </c>
      <c r="C469" s="137" t="s">
        <v>743</v>
      </c>
      <c r="D469" s="130">
        <v>22.5</v>
      </c>
      <c r="E469" s="134"/>
      <c r="F469" s="134"/>
      <c r="G469" s="10"/>
    </row>
    <row r="470" spans="1:7" x14ac:dyDescent="0.2">
      <c r="A470" s="128" t="s">
        <v>896</v>
      </c>
      <c r="B470" s="118" t="s">
        <v>897</v>
      </c>
      <c r="C470" s="137" t="s">
        <v>743</v>
      </c>
      <c r="D470" s="130">
        <v>45.5</v>
      </c>
      <c r="E470" s="134"/>
      <c r="F470" s="134"/>
      <c r="G470" s="10"/>
    </row>
    <row r="471" spans="1:7" x14ac:dyDescent="0.2">
      <c r="A471" s="128" t="s">
        <v>898</v>
      </c>
      <c r="B471" s="118" t="s">
        <v>899</v>
      </c>
      <c r="C471" s="137" t="s">
        <v>743</v>
      </c>
      <c r="D471" s="130">
        <v>28</v>
      </c>
      <c r="E471" s="134"/>
      <c r="F471" s="134"/>
      <c r="G471" s="10"/>
    </row>
    <row r="472" spans="1:7" ht="156" customHeight="1" x14ac:dyDescent="0.2">
      <c r="A472" s="128" t="s">
        <v>900</v>
      </c>
      <c r="B472" s="135" t="s">
        <v>901</v>
      </c>
      <c r="C472" s="132"/>
      <c r="D472" s="130"/>
      <c r="E472" s="134"/>
      <c r="F472" s="134"/>
      <c r="G472" s="10"/>
    </row>
    <row r="473" spans="1:7" x14ac:dyDescent="0.2">
      <c r="A473" s="128" t="s">
        <v>902</v>
      </c>
      <c r="B473" s="135" t="s">
        <v>885</v>
      </c>
      <c r="C473" s="137" t="s">
        <v>743</v>
      </c>
      <c r="D473" s="130">
        <v>67.400000000000006</v>
      </c>
      <c r="E473" s="134"/>
      <c r="F473" s="134"/>
      <c r="G473" s="10"/>
    </row>
    <row r="474" spans="1:7" x14ac:dyDescent="0.2">
      <c r="A474" s="128" t="s">
        <v>903</v>
      </c>
      <c r="B474" s="135" t="s">
        <v>904</v>
      </c>
      <c r="C474" s="137" t="s">
        <v>743</v>
      </c>
      <c r="D474" s="130">
        <v>32.4</v>
      </c>
      <c r="E474" s="134"/>
      <c r="F474" s="134"/>
      <c r="G474" s="10"/>
    </row>
    <row r="475" spans="1:7" x14ac:dyDescent="0.2">
      <c r="A475" s="128" t="s">
        <v>905</v>
      </c>
      <c r="B475" s="135" t="s">
        <v>906</v>
      </c>
      <c r="C475" s="137" t="s">
        <v>743</v>
      </c>
      <c r="D475" s="130">
        <v>30</v>
      </c>
      <c r="E475" s="134"/>
      <c r="F475" s="134"/>
      <c r="G475" s="10"/>
    </row>
    <row r="476" spans="1:7" x14ac:dyDescent="0.2">
      <c r="A476" s="128" t="s">
        <v>907</v>
      </c>
      <c r="B476" s="136" t="s">
        <v>908</v>
      </c>
      <c r="C476" s="137" t="s">
        <v>743</v>
      </c>
      <c r="D476" s="130">
        <v>18.8</v>
      </c>
      <c r="E476" s="134"/>
      <c r="F476" s="134"/>
      <c r="G476" s="10"/>
    </row>
    <row r="477" spans="1:7" x14ac:dyDescent="0.2">
      <c r="A477" s="128" t="s">
        <v>909</v>
      </c>
      <c r="B477" s="136" t="s">
        <v>910</v>
      </c>
      <c r="C477" s="137" t="s">
        <v>743</v>
      </c>
      <c r="D477" s="130">
        <v>5.7</v>
      </c>
      <c r="E477" s="134"/>
      <c r="F477" s="134"/>
      <c r="G477" s="10"/>
    </row>
    <row r="478" spans="1:7" x14ac:dyDescent="0.2">
      <c r="A478" s="128" t="s">
        <v>911</v>
      </c>
      <c r="B478" s="136" t="s">
        <v>912</v>
      </c>
      <c r="C478" s="137" t="s">
        <v>743</v>
      </c>
      <c r="D478" s="130">
        <v>88.6</v>
      </c>
      <c r="E478" s="134"/>
      <c r="F478" s="134"/>
      <c r="G478" s="10"/>
    </row>
    <row r="479" spans="1:7" ht="155.25" customHeight="1" x14ac:dyDescent="0.2">
      <c r="A479" s="128" t="s">
        <v>913</v>
      </c>
      <c r="B479" s="135" t="s">
        <v>914</v>
      </c>
      <c r="C479" s="132"/>
      <c r="D479" s="130"/>
      <c r="E479" s="134"/>
      <c r="F479" s="134"/>
      <c r="G479" s="10"/>
    </row>
    <row r="480" spans="1:7" x14ac:dyDescent="0.2">
      <c r="A480" s="128" t="s">
        <v>915</v>
      </c>
      <c r="B480" s="136" t="s">
        <v>904</v>
      </c>
      <c r="C480" s="137" t="s">
        <v>743</v>
      </c>
      <c r="D480" s="130">
        <v>69</v>
      </c>
      <c r="E480" s="134"/>
      <c r="F480" s="134"/>
      <c r="G480" s="10"/>
    </row>
    <row r="481" spans="1:7" x14ac:dyDescent="0.2">
      <c r="A481" s="128" t="s">
        <v>916</v>
      </c>
      <c r="B481" s="136" t="s">
        <v>917</v>
      </c>
      <c r="C481" s="137" t="s">
        <v>743</v>
      </c>
      <c r="D481" s="130">
        <v>67.3</v>
      </c>
      <c r="E481" s="134"/>
      <c r="F481" s="134"/>
      <c r="G481" s="10"/>
    </row>
    <row r="482" spans="1:7" x14ac:dyDescent="0.2">
      <c r="A482" s="128" t="s">
        <v>918</v>
      </c>
      <c r="B482" s="136" t="s">
        <v>908</v>
      </c>
      <c r="C482" s="137" t="s">
        <v>743</v>
      </c>
      <c r="D482" s="130">
        <v>13.7</v>
      </c>
      <c r="E482" s="134"/>
      <c r="F482" s="134"/>
      <c r="G482" s="10"/>
    </row>
    <row r="483" spans="1:7" ht="156.75" customHeight="1" x14ac:dyDescent="0.2">
      <c r="A483" s="128" t="s">
        <v>919</v>
      </c>
      <c r="B483" s="135" t="s">
        <v>920</v>
      </c>
      <c r="C483" s="132"/>
      <c r="D483" s="130"/>
      <c r="E483" s="134"/>
      <c r="F483" s="134"/>
      <c r="G483" s="10"/>
    </row>
    <row r="484" spans="1:7" x14ac:dyDescent="0.2">
      <c r="A484" s="128" t="s">
        <v>921</v>
      </c>
      <c r="B484" s="136" t="s">
        <v>885</v>
      </c>
      <c r="C484" s="137" t="s">
        <v>743</v>
      </c>
      <c r="D484" s="130">
        <v>22.5</v>
      </c>
      <c r="E484" s="134"/>
      <c r="F484" s="134"/>
      <c r="G484" s="10"/>
    </row>
    <row r="485" spans="1:7" x14ac:dyDescent="0.2">
      <c r="A485" s="128" t="s">
        <v>922</v>
      </c>
      <c r="B485" s="136" t="s">
        <v>917</v>
      </c>
      <c r="C485" s="137" t="s">
        <v>743</v>
      </c>
      <c r="D485" s="130">
        <v>14.5</v>
      </c>
      <c r="E485" s="134"/>
      <c r="F485" s="134"/>
      <c r="G485" s="10"/>
    </row>
    <row r="486" spans="1:7" x14ac:dyDescent="0.2">
      <c r="A486" s="128" t="s">
        <v>923</v>
      </c>
      <c r="B486" s="136" t="s">
        <v>908</v>
      </c>
      <c r="C486" s="137" t="s">
        <v>743</v>
      </c>
      <c r="D486" s="130">
        <v>5.5</v>
      </c>
      <c r="E486" s="134"/>
      <c r="F486" s="134"/>
      <c r="G486" s="10"/>
    </row>
    <row r="487" spans="1:7" x14ac:dyDescent="0.2">
      <c r="A487" s="128" t="s">
        <v>924</v>
      </c>
      <c r="B487" s="136" t="s">
        <v>910</v>
      </c>
      <c r="C487" s="137" t="s">
        <v>743</v>
      </c>
      <c r="D487" s="130">
        <v>75</v>
      </c>
      <c r="E487" s="134"/>
      <c r="F487" s="134"/>
      <c r="G487" s="10"/>
    </row>
    <row r="488" spans="1:7" ht="25.5" x14ac:dyDescent="0.2">
      <c r="A488" s="128" t="s">
        <v>925</v>
      </c>
      <c r="B488" s="138" t="s">
        <v>926</v>
      </c>
      <c r="C488" s="132"/>
      <c r="D488" s="130"/>
      <c r="E488" s="134"/>
      <c r="F488" s="134"/>
      <c r="G488" s="10"/>
    </row>
    <row r="489" spans="1:7" ht="78.75" customHeight="1" x14ac:dyDescent="0.2">
      <c r="A489" s="128" t="s">
        <v>927</v>
      </c>
      <c r="B489" s="135" t="s">
        <v>928</v>
      </c>
      <c r="C489" s="132"/>
      <c r="D489" s="130"/>
      <c r="E489" s="134"/>
      <c r="F489" s="134"/>
      <c r="G489" s="10"/>
    </row>
    <row r="490" spans="1:7" x14ac:dyDescent="0.2">
      <c r="A490" s="128" t="s">
        <v>929</v>
      </c>
      <c r="B490" s="136" t="s">
        <v>887</v>
      </c>
      <c r="C490" s="139" t="s">
        <v>3</v>
      </c>
      <c r="D490" s="130">
        <v>4</v>
      </c>
      <c r="E490" s="134"/>
      <c r="F490" s="134"/>
      <c r="G490" s="10"/>
    </row>
    <row r="491" spans="1:7" x14ac:dyDescent="0.2">
      <c r="A491" s="128" t="s">
        <v>930</v>
      </c>
      <c r="B491" s="118" t="s">
        <v>889</v>
      </c>
      <c r="C491" s="139" t="s">
        <v>3</v>
      </c>
      <c r="D491" s="130">
        <v>4</v>
      </c>
      <c r="E491" s="134"/>
      <c r="F491" s="134"/>
      <c r="G491" s="10"/>
    </row>
    <row r="492" spans="1:7" x14ac:dyDescent="0.2">
      <c r="A492" s="128" t="s">
        <v>931</v>
      </c>
      <c r="B492" s="118" t="s">
        <v>891</v>
      </c>
      <c r="C492" s="139" t="s">
        <v>3</v>
      </c>
      <c r="D492" s="130">
        <v>9</v>
      </c>
      <c r="E492" s="134"/>
      <c r="F492" s="134"/>
      <c r="G492" s="10"/>
    </row>
    <row r="493" spans="1:7" x14ac:dyDescent="0.2">
      <c r="A493" s="128" t="s">
        <v>932</v>
      </c>
      <c r="B493" s="118" t="s">
        <v>893</v>
      </c>
      <c r="C493" s="139" t="s">
        <v>3</v>
      </c>
      <c r="D493" s="130">
        <v>5</v>
      </c>
      <c r="E493" s="134"/>
      <c r="F493" s="134"/>
      <c r="G493" s="10"/>
    </row>
    <row r="494" spans="1:7" x14ac:dyDescent="0.2">
      <c r="A494" s="128" t="s">
        <v>933</v>
      </c>
      <c r="B494" s="118" t="s">
        <v>895</v>
      </c>
      <c r="C494" s="139" t="s">
        <v>3</v>
      </c>
      <c r="D494" s="130">
        <v>5</v>
      </c>
      <c r="E494" s="134"/>
      <c r="F494" s="134"/>
      <c r="G494" s="10"/>
    </row>
    <row r="495" spans="1:7" x14ac:dyDescent="0.2">
      <c r="A495" s="128" t="s">
        <v>934</v>
      </c>
      <c r="B495" s="118" t="s">
        <v>897</v>
      </c>
      <c r="C495" s="139" t="s">
        <v>3</v>
      </c>
      <c r="D495" s="130">
        <v>5</v>
      </c>
      <c r="E495" s="134"/>
      <c r="F495" s="134"/>
      <c r="G495" s="10"/>
    </row>
    <row r="496" spans="1:7" x14ac:dyDescent="0.2">
      <c r="A496" s="128" t="s">
        <v>935</v>
      </c>
      <c r="B496" s="118" t="s">
        <v>899</v>
      </c>
      <c r="C496" s="139" t="s">
        <v>3</v>
      </c>
      <c r="D496" s="130">
        <v>3</v>
      </c>
      <c r="E496" s="134"/>
      <c r="F496" s="134"/>
      <c r="G496" s="10"/>
    </row>
    <row r="497" spans="1:7" ht="91.5" customHeight="1" x14ac:dyDescent="0.2">
      <c r="A497" s="128" t="s">
        <v>936</v>
      </c>
      <c r="B497" s="135" t="s">
        <v>937</v>
      </c>
      <c r="C497" s="132"/>
      <c r="D497" s="130"/>
      <c r="E497" s="134"/>
      <c r="F497" s="134"/>
      <c r="G497" s="10"/>
    </row>
    <row r="498" spans="1:7" x14ac:dyDescent="0.2">
      <c r="A498" s="128" t="s">
        <v>938</v>
      </c>
      <c r="B498" s="118" t="s">
        <v>887</v>
      </c>
      <c r="C498" s="139" t="s">
        <v>3</v>
      </c>
      <c r="D498" s="130">
        <v>1</v>
      </c>
      <c r="E498" s="134"/>
      <c r="F498" s="134"/>
      <c r="G498" s="10"/>
    </row>
    <row r="499" spans="1:7" x14ac:dyDescent="0.2">
      <c r="A499" s="128" t="s">
        <v>939</v>
      </c>
      <c r="B499" s="118" t="s">
        <v>889</v>
      </c>
      <c r="C499" s="139" t="s">
        <v>3</v>
      </c>
      <c r="D499" s="130">
        <v>6</v>
      </c>
      <c r="E499" s="134"/>
      <c r="F499" s="134"/>
      <c r="G499" s="10"/>
    </row>
    <row r="500" spans="1:7" x14ac:dyDescent="0.2">
      <c r="A500" s="128" t="s">
        <v>940</v>
      </c>
      <c r="B500" s="118" t="s">
        <v>893</v>
      </c>
      <c r="C500" s="139" t="s">
        <v>3</v>
      </c>
      <c r="D500" s="130">
        <v>6</v>
      </c>
      <c r="E500" s="134"/>
      <c r="F500" s="134"/>
      <c r="G500" s="10"/>
    </row>
    <row r="501" spans="1:7" x14ac:dyDescent="0.2">
      <c r="A501" s="128" t="s">
        <v>941</v>
      </c>
      <c r="B501" s="118" t="s">
        <v>895</v>
      </c>
      <c r="C501" s="139" t="s">
        <v>3</v>
      </c>
      <c r="D501" s="130">
        <v>1</v>
      </c>
      <c r="E501" s="134"/>
      <c r="F501" s="134"/>
      <c r="G501" s="10"/>
    </row>
    <row r="502" spans="1:7" ht="68.25" customHeight="1" x14ac:dyDescent="0.2">
      <c r="A502" s="128" t="s">
        <v>942</v>
      </c>
      <c r="B502" s="135" t="s">
        <v>943</v>
      </c>
      <c r="C502" s="139"/>
      <c r="D502" s="130"/>
      <c r="E502" s="134"/>
      <c r="F502" s="134"/>
      <c r="G502" s="10"/>
    </row>
    <row r="503" spans="1:7" x14ac:dyDescent="0.2">
      <c r="A503" s="128" t="s">
        <v>944</v>
      </c>
      <c r="B503" s="140" t="s">
        <v>945</v>
      </c>
      <c r="C503" s="139" t="s">
        <v>3</v>
      </c>
      <c r="D503" s="130">
        <v>3</v>
      </c>
      <c r="E503" s="134"/>
      <c r="F503" s="134"/>
      <c r="G503" s="10"/>
    </row>
    <row r="504" spans="1:7" x14ac:dyDescent="0.2">
      <c r="A504" s="128" t="s">
        <v>946</v>
      </c>
      <c r="B504" s="140" t="s">
        <v>891</v>
      </c>
      <c r="C504" s="139" t="s">
        <v>3</v>
      </c>
      <c r="D504" s="130">
        <v>1</v>
      </c>
      <c r="E504" s="134"/>
      <c r="F504" s="134"/>
      <c r="G504" s="10"/>
    </row>
    <row r="505" spans="1:7" ht="78.75" customHeight="1" x14ac:dyDescent="0.2">
      <c r="A505" s="128" t="s">
        <v>947</v>
      </c>
      <c r="B505" s="135" t="s">
        <v>948</v>
      </c>
      <c r="C505" s="132"/>
      <c r="D505" s="130"/>
      <c r="E505" s="134"/>
      <c r="F505" s="134"/>
      <c r="G505" s="10"/>
    </row>
    <row r="506" spans="1:7" x14ac:dyDescent="0.2">
      <c r="A506" s="128" t="s">
        <v>949</v>
      </c>
      <c r="B506" s="140" t="s">
        <v>945</v>
      </c>
      <c r="C506" s="139" t="s">
        <v>3</v>
      </c>
      <c r="D506" s="130">
        <v>3</v>
      </c>
      <c r="E506" s="134"/>
      <c r="F506" s="134"/>
      <c r="G506" s="10"/>
    </row>
    <row r="507" spans="1:7" x14ac:dyDescent="0.2">
      <c r="A507" s="128" t="s">
        <v>950</v>
      </c>
      <c r="B507" s="140" t="s">
        <v>891</v>
      </c>
      <c r="C507" s="139" t="s">
        <v>3</v>
      </c>
      <c r="D507" s="130">
        <v>1</v>
      </c>
      <c r="E507" s="134"/>
      <c r="F507" s="134"/>
      <c r="G507" s="10"/>
    </row>
    <row r="508" spans="1:7" x14ac:dyDescent="0.2">
      <c r="A508" s="128" t="s">
        <v>951</v>
      </c>
      <c r="B508" s="140" t="s">
        <v>897</v>
      </c>
      <c r="C508" s="139" t="s">
        <v>3</v>
      </c>
      <c r="D508" s="130">
        <v>1</v>
      </c>
      <c r="E508" s="134"/>
      <c r="F508" s="134"/>
      <c r="G508" s="10"/>
    </row>
    <row r="509" spans="1:7" ht="78" customHeight="1" x14ac:dyDescent="0.2">
      <c r="A509" s="128" t="s">
        <v>952</v>
      </c>
      <c r="B509" s="135" t="s">
        <v>953</v>
      </c>
      <c r="C509" s="132"/>
      <c r="D509" s="130"/>
      <c r="E509" s="134"/>
      <c r="F509" s="134"/>
      <c r="G509" s="10"/>
    </row>
    <row r="510" spans="1:7" x14ac:dyDescent="0.2">
      <c r="A510" s="128" t="s">
        <v>954</v>
      </c>
      <c r="B510" s="140" t="s">
        <v>945</v>
      </c>
      <c r="C510" s="139" t="s">
        <v>3</v>
      </c>
      <c r="D510" s="130">
        <v>3</v>
      </c>
      <c r="E510" s="134"/>
      <c r="F510" s="134"/>
      <c r="G510" s="10"/>
    </row>
    <row r="511" spans="1:7" x14ac:dyDescent="0.2">
      <c r="A511" s="128" t="s">
        <v>955</v>
      </c>
      <c r="B511" s="140" t="s">
        <v>891</v>
      </c>
      <c r="C511" s="139" t="s">
        <v>3</v>
      </c>
      <c r="D511" s="130">
        <v>1</v>
      </c>
      <c r="E511" s="134"/>
      <c r="F511" s="134"/>
      <c r="G511" s="10"/>
    </row>
    <row r="512" spans="1:7" ht="117" customHeight="1" x14ac:dyDescent="0.2">
      <c r="A512" s="128" t="s">
        <v>956</v>
      </c>
      <c r="B512" s="135" t="s">
        <v>957</v>
      </c>
      <c r="C512" s="139" t="s">
        <v>3</v>
      </c>
      <c r="D512" s="130">
        <v>4</v>
      </c>
      <c r="E512" s="134"/>
      <c r="F512" s="134"/>
      <c r="G512" s="10"/>
    </row>
    <row r="513" spans="1:7" ht="79.5" customHeight="1" x14ac:dyDescent="0.2">
      <c r="A513" s="128" t="s">
        <v>958</v>
      </c>
      <c r="B513" s="135" t="s">
        <v>959</v>
      </c>
      <c r="C513" s="132"/>
      <c r="D513" s="130"/>
      <c r="E513" s="134"/>
      <c r="F513" s="134"/>
      <c r="G513" s="10"/>
    </row>
    <row r="514" spans="1:7" x14ac:dyDescent="0.2">
      <c r="A514" s="128" t="s">
        <v>960</v>
      </c>
      <c r="B514" s="135" t="s">
        <v>961</v>
      </c>
      <c r="C514" s="139" t="s">
        <v>3</v>
      </c>
      <c r="D514" s="130">
        <v>54</v>
      </c>
      <c r="E514" s="134"/>
      <c r="F514" s="134"/>
      <c r="G514" s="10"/>
    </row>
    <row r="515" spans="1:7" x14ac:dyDescent="0.2">
      <c r="A515" s="128" t="s">
        <v>962</v>
      </c>
      <c r="B515" s="135" t="s">
        <v>963</v>
      </c>
      <c r="C515" s="139" t="s">
        <v>3</v>
      </c>
      <c r="D515" s="130">
        <v>2</v>
      </c>
      <c r="E515" s="134"/>
      <c r="F515" s="134"/>
      <c r="G515" s="10"/>
    </row>
    <row r="516" spans="1:7" ht="25.5" x14ac:dyDescent="0.2">
      <c r="A516" s="128" t="s">
        <v>964</v>
      </c>
      <c r="B516" s="135" t="s">
        <v>965</v>
      </c>
      <c r="C516" s="139" t="s">
        <v>3</v>
      </c>
      <c r="D516" s="130">
        <v>1</v>
      </c>
      <c r="E516" s="134"/>
      <c r="F516" s="134"/>
      <c r="G516" s="10"/>
    </row>
    <row r="517" spans="1:7" ht="63.75" x14ac:dyDescent="0.2">
      <c r="A517" s="128" t="s">
        <v>966</v>
      </c>
      <c r="B517" s="141" t="s">
        <v>967</v>
      </c>
      <c r="C517" s="132"/>
      <c r="D517" s="130"/>
      <c r="E517" s="134"/>
      <c r="F517" s="134"/>
      <c r="G517" s="10"/>
    </row>
    <row r="518" spans="1:7" ht="25.5" x14ac:dyDescent="0.2">
      <c r="A518" s="128" t="s">
        <v>968</v>
      </c>
      <c r="B518" s="135" t="s">
        <v>969</v>
      </c>
      <c r="C518" s="139" t="s">
        <v>3</v>
      </c>
      <c r="D518" s="130">
        <v>1</v>
      </c>
      <c r="E518" s="134"/>
      <c r="F518" s="134"/>
      <c r="G518" s="10"/>
    </row>
    <row r="519" spans="1:7" ht="102" x14ac:dyDescent="0.2">
      <c r="A519" s="128" t="s">
        <v>970</v>
      </c>
      <c r="B519" s="118" t="s">
        <v>971</v>
      </c>
      <c r="C519" s="139" t="s">
        <v>3</v>
      </c>
      <c r="D519" s="130">
        <v>1</v>
      </c>
      <c r="E519" s="134"/>
      <c r="F519" s="134"/>
      <c r="G519" s="10"/>
    </row>
    <row r="520" spans="1:7" x14ac:dyDescent="0.2">
      <c r="A520" s="128" t="s">
        <v>972</v>
      </c>
      <c r="B520" s="142" t="s">
        <v>973</v>
      </c>
      <c r="C520" s="139"/>
      <c r="D520" s="130"/>
      <c r="E520" s="134"/>
      <c r="F520" s="134"/>
      <c r="G520" s="10"/>
    </row>
    <row r="521" spans="1:7" ht="105" customHeight="1" x14ac:dyDescent="0.2">
      <c r="A521" s="128" t="s">
        <v>974</v>
      </c>
      <c r="B521" s="135" t="s">
        <v>975</v>
      </c>
      <c r="C521" s="139"/>
      <c r="D521" s="130"/>
      <c r="E521" s="134"/>
      <c r="F521" s="134"/>
      <c r="G521" s="10"/>
    </row>
    <row r="522" spans="1:7" x14ac:dyDescent="0.2">
      <c r="A522" s="128" t="s">
        <v>976</v>
      </c>
      <c r="B522" s="118" t="s">
        <v>977</v>
      </c>
      <c r="C522" s="139" t="s">
        <v>743</v>
      </c>
      <c r="D522" s="130">
        <v>37.6</v>
      </c>
      <c r="E522" s="134"/>
      <c r="F522" s="134"/>
      <c r="G522" s="10"/>
    </row>
    <row r="523" spans="1:7" x14ac:dyDescent="0.2">
      <c r="A523" s="128" t="s">
        <v>978</v>
      </c>
      <c r="B523" s="142" t="s">
        <v>979</v>
      </c>
      <c r="C523" s="139"/>
      <c r="D523" s="130"/>
      <c r="E523" s="134"/>
      <c r="F523" s="134"/>
      <c r="G523" s="10"/>
    </row>
    <row r="524" spans="1:7" ht="78" customHeight="1" x14ac:dyDescent="0.2">
      <c r="A524" s="128" t="s">
        <v>980</v>
      </c>
      <c r="B524" s="141" t="s">
        <v>981</v>
      </c>
      <c r="C524" s="139"/>
      <c r="D524" s="130"/>
      <c r="E524" s="134"/>
      <c r="F524" s="134"/>
      <c r="G524" s="10"/>
    </row>
    <row r="525" spans="1:7" ht="25.5" x14ac:dyDescent="0.2">
      <c r="A525" s="128" t="s">
        <v>982</v>
      </c>
      <c r="B525" s="135" t="s">
        <v>983</v>
      </c>
      <c r="C525" s="139" t="s">
        <v>3</v>
      </c>
      <c r="D525" s="130">
        <v>1</v>
      </c>
      <c r="E525" s="134"/>
      <c r="F525" s="134"/>
      <c r="G525" s="10"/>
    </row>
    <row r="526" spans="1:7" ht="93.75" customHeight="1" x14ac:dyDescent="0.2">
      <c r="A526" s="128" t="s">
        <v>984</v>
      </c>
      <c r="B526" s="135" t="s">
        <v>985</v>
      </c>
      <c r="C526" s="139" t="s">
        <v>3</v>
      </c>
      <c r="D526" s="130">
        <v>1</v>
      </c>
      <c r="E526" s="134"/>
      <c r="F526" s="134"/>
      <c r="G526" s="10"/>
    </row>
    <row r="527" spans="1:7" x14ac:dyDescent="0.2">
      <c r="A527" s="128" t="s">
        <v>986</v>
      </c>
      <c r="B527" s="126" t="s">
        <v>987</v>
      </c>
      <c r="C527" s="132"/>
      <c r="D527" s="130"/>
      <c r="E527" s="134"/>
      <c r="F527" s="134"/>
      <c r="G527" s="10"/>
    </row>
    <row r="528" spans="1:7" ht="68.25" customHeight="1" x14ac:dyDescent="0.2">
      <c r="A528" s="128" t="s">
        <v>988</v>
      </c>
      <c r="B528" s="135" t="s">
        <v>989</v>
      </c>
      <c r="C528" s="132"/>
      <c r="D528" s="130"/>
      <c r="E528" s="134"/>
      <c r="F528" s="134"/>
      <c r="G528" s="10"/>
    </row>
    <row r="529" spans="1:7" x14ac:dyDescent="0.2">
      <c r="A529" s="128" t="s">
        <v>990</v>
      </c>
      <c r="B529" s="118" t="s">
        <v>991</v>
      </c>
      <c r="C529" s="139" t="s">
        <v>743</v>
      </c>
      <c r="D529" s="130">
        <v>65</v>
      </c>
      <c r="E529" s="134"/>
      <c r="F529" s="134"/>
      <c r="G529" s="10"/>
    </row>
    <row r="530" spans="1:7" x14ac:dyDescent="0.2">
      <c r="A530" s="128" t="s">
        <v>992</v>
      </c>
      <c r="B530" s="118" t="s">
        <v>993</v>
      </c>
      <c r="C530" s="139" t="s">
        <v>743</v>
      </c>
      <c r="D530" s="130">
        <v>75</v>
      </c>
      <c r="E530" s="134"/>
      <c r="F530" s="134"/>
      <c r="G530" s="10"/>
    </row>
    <row r="531" spans="1:7" x14ac:dyDescent="0.2">
      <c r="A531" s="128" t="s">
        <v>994</v>
      </c>
      <c r="B531" s="118" t="s">
        <v>995</v>
      </c>
      <c r="C531" s="139" t="s">
        <v>743</v>
      </c>
      <c r="D531" s="130">
        <v>7.5</v>
      </c>
      <c r="E531" s="134"/>
      <c r="F531" s="134"/>
      <c r="G531" s="10"/>
    </row>
    <row r="532" spans="1:7" x14ac:dyDescent="0.2">
      <c r="A532" s="128" t="s">
        <v>996</v>
      </c>
      <c r="B532" s="118" t="s">
        <v>997</v>
      </c>
      <c r="C532" s="139" t="s">
        <v>743</v>
      </c>
      <c r="D532" s="130">
        <v>19.5</v>
      </c>
      <c r="E532" s="134"/>
      <c r="F532" s="134"/>
      <c r="G532" s="10"/>
    </row>
    <row r="533" spans="1:7" ht="25.5" x14ac:dyDescent="0.2">
      <c r="A533" s="128" t="s">
        <v>998</v>
      </c>
      <c r="B533" s="126" t="s">
        <v>999</v>
      </c>
      <c r="C533" s="132"/>
      <c r="D533" s="130"/>
      <c r="E533" s="134"/>
      <c r="F533" s="134"/>
      <c r="G533" s="10"/>
    </row>
    <row r="534" spans="1:7" ht="63.75" x14ac:dyDescent="0.2">
      <c r="A534" s="128" t="s">
        <v>1000</v>
      </c>
      <c r="B534" s="118" t="s">
        <v>967</v>
      </c>
      <c r="C534" s="132"/>
      <c r="D534" s="130"/>
      <c r="E534" s="134"/>
      <c r="F534" s="134"/>
      <c r="G534" s="10"/>
    </row>
    <row r="535" spans="1:7" x14ac:dyDescent="0.2">
      <c r="A535" s="128" t="s">
        <v>1001</v>
      </c>
      <c r="B535" s="135" t="s">
        <v>1002</v>
      </c>
      <c r="C535" s="139" t="s">
        <v>3</v>
      </c>
      <c r="D535" s="130">
        <v>1</v>
      </c>
      <c r="E535" s="134"/>
      <c r="F535" s="134"/>
      <c r="G535" s="10"/>
    </row>
    <row r="536" spans="1:7" ht="63.75" x14ac:dyDescent="0.2">
      <c r="A536" s="128" t="s">
        <v>1003</v>
      </c>
      <c r="B536" s="118" t="s">
        <v>1004</v>
      </c>
      <c r="C536" s="132"/>
      <c r="D536" s="130"/>
      <c r="E536" s="134"/>
      <c r="F536" s="134"/>
      <c r="G536" s="10"/>
    </row>
    <row r="537" spans="1:7" x14ac:dyDescent="0.2">
      <c r="A537" s="128" t="s">
        <v>1005</v>
      </c>
      <c r="B537" s="118" t="s">
        <v>1006</v>
      </c>
      <c r="C537" s="139" t="s">
        <v>3</v>
      </c>
      <c r="D537" s="130">
        <v>1</v>
      </c>
      <c r="E537" s="134"/>
      <c r="F537" s="134"/>
      <c r="G537" s="10"/>
    </row>
    <row r="538" spans="1:7" ht="63.75" x14ac:dyDescent="0.2">
      <c r="A538" s="128" t="s">
        <v>1007</v>
      </c>
      <c r="B538" s="118" t="s">
        <v>1008</v>
      </c>
      <c r="C538" s="132"/>
      <c r="D538" s="130"/>
      <c r="E538" s="134"/>
      <c r="F538" s="134"/>
      <c r="G538" s="10"/>
    </row>
    <row r="539" spans="1:7" x14ac:dyDescent="0.2">
      <c r="A539" s="128" t="s">
        <v>1009</v>
      </c>
      <c r="B539" s="118" t="s">
        <v>1006</v>
      </c>
      <c r="C539" s="139" t="s">
        <v>3</v>
      </c>
      <c r="D539" s="130">
        <v>1</v>
      </c>
      <c r="E539" s="134"/>
      <c r="F539" s="134"/>
      <c r="G539" s="10"/>
    </row>
    <row r="540" spans="1:7" ht="207.75" customHeight="1" x14ac:dyDescent="0.2">
      <c r="A540" s="128" t="s">
        <v>1010</v>
      </c>
      <c r="B540" s="135" t="s">
        <v>1011</v>
      </c>
      <c r="C540" s="139" t="s">
        <v>3</v>
      </c>
      <c r="D540" s="130">
        <v>7</v>
      </c>
      <c r="E540" s="134"/>
      <c r="F540" s="134"/>
      <c r="G540" s="10"/>
    </row>
    <row r="541" spans="1:7" ht="105.75" customHeight="1" x14ac:dyDescent="0.2">
      <c r="A541" s="128" t="s">
        <v>1012</v>
      </c>
      <c r="B541" s="118" t="s">
        <v>1013</v>
      </c>
      <c r="C541" s="139" t="s">
        <v>3</v>
      </c>
      <c r="D541" s="130">
        <v>15</v>
      </c>
      <c r="E541" s="134"/>
      <c r="F541" s="134"/>
      <c r="G541" s="10"/>
    </row>
    <row r="542" spans="1:7" ht="78.75" customHeight="1" x14ac:dyDescent="0.2">
      <c r="A542" s="128" t="s">
        <v>1014</v>
      </c>
      <c r="B542" s="133" t="s">
        <v>1015</v>
      </c>
      <c r="C542" s="139" t="s">
        <v>3</v>
      </c>
      <c r="D542" s="130">
        <v>1</v>
      </c>
      <c r="E542" s="134"/>
      <c r="F542" s="134"/>
      <c r="G542" s="10"/>
    </row>
    <row r="543" spans="1:7" x14ac:dyDescent="0.2">
      <c r="A543" s="128" t="s">
        <v>1016</v>
      </c>
      <c r="B543" s="126" t="s">
        <v>1017</v>
      </c>
      <c r="C543" s="132"/>
      <c r="D543" s="130"/>
      <c r="E543" s="134"/>
      <c r="F543" s="134"/>
      <c r="G543" s="10"/>
    </row>
    <row r="544" spans="1:7" ht="131.25" customHeight="1" x14ac:dyDescent="0.2">
      <c r="A544" s="128" t="s">
        <v>1018</v>
      </c>
      <c r="B544" s="118" t="s">
        <v>1019</v>
      </c>
      <c r="C544" s="139" t="s">
        <v>3</v>
      </c>
      <c r="D544" s="130">
        <v>1</v>
      </c>
      <c r="E544" s="134"/>
      <c r="F544" s="134"/>
      <c r="G544" s="10"/>
    </row>
    <row r="545" spans="1:7" x14ac:dyDescent="0.2">
      <c r="A545" s="128" t="s">
        <v>1020</v>
      </c>
      <c r="B545" s="126" t="s">
        <v>1021</v>
      </c>
      <c r="C545" s="132"/>
      <c r="D545" s="130"/>
      <c r="E545" s="134"/>
      <c r="F545" s="134"/>
      <c r="G545" s="10"/>
    </row>
    <row r="546" spans="1:7" ht="107.25" customHeight="1" x14ac:dyDescent="0.2">
      <c r="A546" s="128" t="s">
        <v>1022</v>
      </c>
      <c r="B546" s="118" t="s">
        <v>1023</v>
      </c>
      <c r="C546" s="139" t="s">
        <v>3</v>
      </c>
      <c r="D546" s="130">
        <v>1</v>
      </c>
      <c r="E546" s="134"/>
      <c r="F546" s="134"/>
      <c r="G546" s="10"/>
    </row>
    <row r="547" spans="1:7" ht="25.5" x14ac:dyDescent="0.2">
      <c r="A547" s="128" t="s">
        <v>1024</v>
      </c>
      <c r="B547" s="118" t="s">
        <v>1025</v>
      </c>
      <c r="C547" s="139" t="s">
        <v>3</v>
      </c>
      <c r="D547" s="130">
        <v>1</v>
      </c>
      <c r="E547" s="134"/>
      <c r="F547" s="134"/>
      <c r="G547" s="10"/>
    </row>
    <row r="548" spans="1:7" x14ac:dyDescent="0.2">
      <c r="A548" s="128" t="s">
        <v>1026</v>
      </c>
      <c r="B548" s="118" t="s">
        <v>1027</v>
      </c>
      <c r="C548" s="139" t="s">
        <v>3</v>
      </c>
      <c r="D548" s="130">
        <v>1</v>
      </c>
      <c r="E548" s="134"/>
      <c r="F548" s="134"/>
      <c r="G548" s="10"/>
    </row>
    <row r="549" spans="1:7" ht="54.75" customHeight="1" x14ac:dyDescent="0.2">
      <c r="A549" s="128" t="s">
        <v>1028</v>
      </c>
      <c r="B549" s="118" t="s">
        <v>1029</v>
      </c>
      <c r="C549" s="139" t="s">
        <v>3</v>
      </c>
      <c r="D549" s="130">
        <v>1</v>
      </c>
      <c r="E549" s="134"/>
      <c r="F549" s="134"/>
      <c r="G549" s="10"/>
    </row>
    <row r="550" spans="1:7" ht="25.5" x14ac:dyDescent="0.2">
      <c r="A550" s="218" t="s">
        <v>2651</v>
      </c>
      <c r="B550" s="272" t="s">
        <v>1030</v>
      </c>
      <c r="C550" s="211">
        <v>0</v>
      </c>
      <c r="D550" s="211">
        <v>0</v>
      </c>
      <c r="E550" s="211"/>
      <c r="F550" s="211"/>
      <c r="G550" s="260"/>
    </row>
    <row r="551" spans="1:7" x14ac:dyDescent="0.2">
      <c r="A551" s="91" t="s">
        <v>2652</v>
      </c>
      <c r="B551" s="36" t="s">
        <v>1031</v>
      </c>
      <c r="C551" s="143">
        <v>0</v>
      </c>
      <c r="D551" s="143">
        <v>0</v>
      </c>
      <c r="E551" s="144"/>
      <c r="F551" s="144"/>
      <c r="G551" s="120"/>
    </row>
    <row r="552" spans="1:7" ht="38.25" x14ac:dyDescent="0.2">
      <c r="A552" s="91"/>
      <c r="B552" s="145" t="s">
        <v>1032</v>
      </c>
      <c r="C552" s="143"/>
      <c r="D552" s="143"/>
      <c r="E552" s="144"/>
      <c r="F552" s="144"/>
      <c r="G552" s="120"/>
    </row>
    <row r="553" spans="1:7" ht="102" x14ac:dyDescent="0.2">
      <c r="A553" s="91"/>
      <c r="B553" s="145" t="s">
        <v>1033</v>
      </c>
      <c r="C553" s="143"/>
      <c r="D553" s="143"/>
      <c r="E553" s="144"/>
      <c r="F553" s="144"/>
      <c r="G553" s="120"/>
    </row>
    <row r="554" spans="1:7" ht="63.75" x14ac:dyDescent="0.2">
      <c r="A554" s="91"/>
      <c r="B554" s="145" t="s">
        <v>1034</v>
      </c>
      <c r="C554" s="143"/>
      <c r="D554" s="143"/>
      <c r="E554" s="144"/>
      <c r="F554" s="144"/>
      <c r="G554" s="120"/>
    </row>
    <row r="555" spans="1:7" ht="51" x14ac:dyDescent="0.2">
      <c r="A555" s="91"/>
      <c r="B555" s="145" t="s">
        <v>1035</v>
      </c>
      <c r="C555" s="143"/>
      <c r="D555" s="143"/>
      <c r="E555" s="144"/>
      <c r="F555" s="144"/>
      <c r="G555" s="120"/>
    </row>
    <row r="556" spans="1:7" ht="93" customHeight="1" x14ac:dyDescent="0.2">
      <c r="A556" s="91" t="s">
        <v>2653</v>
      </c>
      <c r="B556" s="146" t="s">
        <v>1036</v>
      </c>
      <c r="C556" s="33"/>
      <c r="D556" s="108"/>
      <c r="E556" s="84"/>
      <c r="F556" s="84"/>
      <c r="G556" s="120"/>
    </row>
    <row r="557" spans="1:7" x14ac:dyDescent="0.2">
      <c r="A557" s="91" t="s">
        <v>1037</v>
      </c>
      <c r="B557" s="146" t="s">
        <v>1038</v>
      </c>
      <c r="C557" s="122" t="s">
        <v>743</v>
      </c>
      <c r="D557" s="70">
        <v>97.6</v>
      </c>
      <c r="E557" s="84"/>
      <c r="F557" s="84"/>
      <c r="G557" s="120"/>
    </row>
    <row r="558" spans="1:7" x14ac:dyDescent="0.2">
      <c r="A558" s="91" t="s">
        <v>1039</v>
      </c>
      <c r="B558" s="146" t="s">
        <v>1040</v>
      </c>
      <c r="C558" s="122" t="s">
        <v>743</v>
      </c>
      <c r="D558" s="108">
        <v>44.4</v>
      </c>
      <c r="E558" s="84"/>
      <c r="F558" s="84"/>
      <c r="G558" s="120"/>
    </row>
    <row r="559" spans="1:7" x14ac:dyDescent="0.2">
      <c r="A559" s="91" t="s">
        <v>1041</v>
      </c>
      <c r="B559" s="146" t="s">
        <v>1042</v>
      </c>
      <c r="C559" s="122" t="s">
        <v>743</v>
      </c>
      <c r="D559" s="108">
        <v>41.1</v>
      </c>
      <c r="E559" s="84"/>
      <c r="F559" s="84"/>
      <c r="G559" s="120"/>
    </row>
    <row r="560" spans="1:7" x14ac:dyDescent="0.2">
      <c r="A560" s="91" t="s">
        <v>1043</v>
      </c>
      <c r="B560" s="146" t="s">
        <v>1044</v>
      </c>
      <c r="C560" s="122" t="s">
        <v>743</v>
      </c>
      <c r="D560" s="108">
        <v>22.1</v>
      </c>
      <c r="E560" s="84"/>
      <c r="F560" s="84"/>
      <c r="G560" s="120"/>
    </row>
    <row r="561" spans="1:7" ht="116.25" customHeight="1" x14ac:dyDescent="0.2">
      <c r="A561" s="91" t="s">
        <v>1045</v>
      </c>
      <c r="B561" s="146" t="s">
        <v>1046</v>
      </c>
      <c r="C561" s="122"/>
      <c r="D561" s="108"/>
      <c r="E561" s="84"/>
      <c r="F561" s="84"/>
      <c r="G561" s="120"/>
    </row>
    <row r="562" spans="1:7" x14ac:dyDescent="0.2">
      <c r="A562" s="91" t="s">
        <v>1047</v>
      </c>
      <c r="B562" s="146" t="s">
        <v>1042</v>
      </c>
      <c r="C562" s="122" t="s">
        <v>743</v>
      </c>
      <c r="D562" s="108">
        <v>93.25</v>
      </c>
      <c r="E562" s="84"/>
      <c r="F562" s="84"/>
      <c r="G562" s="120"/>
    </row>
    <row r="563" spans="1:7" ht="107.25" customHeight="1" x14ac:dyDescent="0.2">
      <c r="A563" s="91" t="s">
        <v>2654</v>
      </c>
      <c r="B563" s="146" t="s">
        <v>1048</v>
      </c>
      <c r="C563" s="122"/>
      <c r="D563" s="108"/>
      <c r="E563" s="84"/>
      <c r="F563" s="84"/>
      <c r="G563" s="120"/>
    </row>
    <row r="564" spans="1:7" x14ac:dyDescent="0.2">
      <c r="A564" s="91" t="s">
        <v>1049</v>
      </c>
      <c r="B564" s="146" t="s">
        <v>1050</v>
      </c>
      <c r="C564" s="122" t="s">
        <v>743</v>
      </c>
      <c r="D564" s="108">
        <v>7.2</v>
      </c>
      <c r="E564" s="84"/>
      <c r="F564" s="84"/>
      <c r="G564" s="120"/>
    </row>
    <row r="565" spans="1:7" x14ac:dyDescent="0.2">
      <c r="A565" s="91" t="s">
        <v>1051</v>
      </c>
      <c r="B565" s="146" t="s">
        <v>1052</v>
      </c>
      <c r="C565" s="122" t="s">
        <v>743</v>
      </c>
      <c r="D565" s="108">
        <v>50.4</v>
      </c>
      <c r="E565" s="84"/>
      <c r="F565" s="84"/>
      <c r="G565" s="120"/>
    </row>
    <row r="566" spans="1:7" x14ac:dyDescent="0.2">
      <c r="A566" s="91" t="s">
        <v>1053</v>
      </c>
      <c r="B566" s="146" t="s">
        <v>1054</v>
      </c>
      <c r="C566" s="122" t="s">
        <v>743</v>
      </c>
      <c r="D566" s="108">
        <v>34.5</v>
      </c>
      <c r="E566" s="84"/>
      <c r="F566" s="84"/>
      <c r="G566" s="120"/>
    </row>
    <row r="567" spans="1:7" ht="90.75" customHeight="1" x14ac:dyDescent="0.2">
      <c r="A567" s="91" t="s">
        <v>2655</v>
      </c>
      <c r="B567" s="146" t="s">
        <v>1055</v>
      </c>
      <c r="C567" s="122"/>
      <c r="D567" s="108"/>
      <c r="E567" s="84"/>
      <c r="F567" s="84"/>
      <c r="G567" s="120"/>
    </row>
    <row r="568" spans="1:7" x14ac:dyDescent="0.2">
      <c r="A568" s="91" t="s">
        <v>1056</v>
      </c>
      <c r="B568" s="146" t="s">
        <v>1054</v>
      </c>
      <c r="C568" s="122" t="s">
        <v>743</v>
      </c>
      <c r="D568" s="108">
        <v>34.549999999999997</v>
      </c>
      <c r="E568" s="84"/>
      <c r="F568" s="84"/>
      <c r="G568" s="120"/>
    </row>
    <row r="569" spans="1:7" x14ac:dyDescent="0.2">
      <c r="A569" s="91" t="s">
        <v>1057</v>
      </c>
      <c r="B569" s="146" t="s">
        <v>1058</v>
      </c>
      <c r="C569" s="122" t="s">
        <v>743</v>
      </c>
      <c r="D569" s="108">
        <v>56.5</v>
      </c>
      <c r="E569" s="84"/>
      <c r="F569" s="84"/>
      <c r="G569" s="120"/>
    </row>
    <row r="570" spans="1:7" x14ac:dyDescent="0.2">
      <c r="A570" s="91" t="s">
        <v>1059</v>
      </c>
      <c r="B570" s="146" t="s">
        <v>1060</v>
      </c>
      <c r="C570" s="122" t="s">
        <v>743</v>
      </c>
      <c r="D570" s="108">
        <v>68.5</v>
      </c>
      <c r="E570" s="84"/>
      <c r="F570" s="84"/>
      <c r="G570" s="120"/>
    </row>
    <row r="571" spans="1:7" ht="90.75" customHeight="1" x14ac:dyDescent="0.2">
      <c r="A571" s="91" t="s">
        <v>2656</v>
      </c>
      <c r="B571" s="146" t="s">
        <v>1061</v>
      </c>
      <c r="C571" s="122"/>
      <c r="D571" s="108"/>
      <c r="E571" s="84"/>
      <c r="F571" s="84"/>
      <c r="G571" s="120"/>
    </row>
    <row r="572" spans="1:7" x14ac:dyDescent="0.2">
      <c r="A572" s="91" t="s">
        <v>1062</v>
      </c>
      <c r="B572" s="146" t="s">
        <v>1050</v>
      </c>
      <c r="C572" s="122" t="s">
        <v>743</v>
      </c>
      <c r="D572" s="108">
        <v>1</v>
      </c>
      <c r="E572" s="84"/>
      <c r="F572" s="84"/>
      <c r="G572" s="120"/>
    </row>
    <row r="573" spans="1:7" x14ac:dyDescent="0.2">
      <c r="A573" s="91" t="s">
        <v>2657</v>
      </c>
      <c r="B573" s="36" t="s">
        <v>1063</v>
      </c>
      <c r="C573" s="122"/>
      <c r="D573" s="108"/>
      <c r="E573" s="84"/>
      <c r="F573" s="84"/>
      <c r="G573" s="120"/>
    </row>
    <row r="574" spans="1:7" ht="91.5" customHeight="1" x14ac:dyDescent="0.2">
      <c r="A574" s="91" t="s">
        <v>2658</v>
      </c>
      <c r="B574" s="116" t="s">
        <v>1064</v>
      </c>
      <c r="C574" s="1"/>
      <c r="D574" s="108"/>
      <c r="E574" s="84"/>
      <c r="F574" s="84"/>
      <c r="G574" s="120"/>
    </row>
    <row r="575" spans="1:7" x14ac:dyDescent="0.2">
      <c r="A575" s="91" t="s">
        <v>1065</v>
      </c>
      <c r="B575" s="116" t="s">
        <v>1066</v>
      </c>
      <c r="C575" s="33" t="s">
        <v>3</v>
      </c>
      <c r="D575" s="108">
        <v>12</v>
      </c>
      <c r="E575" s="84"/>
      <c r="F575" s="84"/>
      <c r="G575" s="120"/>
    </row>
    <row r="576" spans="1:7" ht="54" customHeight="1" x14ac:dyDescent="0.2">
      <c r="A576" s="91" t="s">
        <v>1067</v>
      </c>
      <c r="B576" s="117" t="s">
        <v>1068</v>
      </c>
      <c r="C576" s="33" t="s">
        <v>3</v>
      </c>
      <c r="D576" s="108">
        <v>36</v>
      </c>
      <c r="E576" s="84"/>
      <c r="F576" s="84"/>
      <c r="G576" s="120"/>
    </row>
    <row r="577" spans="1:7" ht="53.25" customHeight="1" x14ac:dyDescent="0.2">
      <c r="A577" s="91" t="s">
        <v>1069</v>
      </c>
      <c r="B577" s="117" t="s">
        <v>1070</v>
      </c>
      <c r="C577" s="33" t="s">
        <v>3</v>
      </c>
      <c r="D577" s="108">
        <v>3</v>
      </c>
      <c r="E577" s="84"/>
      <c r="F577" s="84"/>
      <c r="G577" s="120"/>
    </row>
    <row r="578" spans="1:7" ht="39.75" customHeight="1" x14ac:dyDescent="0.2">
      <c r="A578" s="91" t="s">
        <v>1071</v>
      </c>
      <c r="B578" s="117" t="s">
        <v>1072</v>
      </c>
      <c r="C578" s="33" t="s">
        <v>3</v>
      </c>
      <c r="D578" s="108">
        <v>22</v>
      </c>
      <c r="E578" s="84"/>
      <c r="F578" s="84"/>
      <c r="G578" s="120"/>
    </row>
    <row r="579" spans="1:7" ht="79.5" customHeight="1" x14ac:dyDescent="0.2">
      <c r="A579" s="91" t="s">
        <v>1073</v>
      </c>
      <c r="B579" s="117" t="s">
        <v>1074</v>
      </c>
      <c r="C579" s="33" t="s">
        <v>3</v>
      </c>
      <c r="D579" s="108">
        <v>8</v>
      </c>
      <c r="E579" s="84"/>
      <c r="F579" s="84"/>
      <c r="G579" s="120"/>
    </row>
    <row r="580" spans="1:7" ht="193.5" customHeight="1" x14ac:dyDescent="0.2">
      <c r="A580" s="91" t="s">
        <v>1075</v>
      </c>
      <c r="B580" s="117" t="s">
        <v>1076</v>
      </c>
      <c r="C580" s="33" t="s">
        <v>3</v>
      </c>
      <c r="D580" s="108">
        <v>3</v>
      </c>
      <c r="E580" s="84"/>
      <c r="F580" s="84"/>
      <c r="G580" s="120"/>
    </row>
    <row r="581" spans="1:7" ht="168" customHeight="1" x14ac:dyDescent="0.2">
      <c r="A581" s="91" t="s">
        <v>1077</v>
      </c>
      <c r="B581" s="117" t="s">
        <v>1078</v>
      </c>
      <c r="C581" s="33" t="s">
        <v>3</v>
      </c>
      <c r="D581" s="108">
        <v>4</v>
      </c>
      <c r="E581" s="84"/>
      <c r="F581" s="84"/>
      <c r="G581" s="120"/>
    </row>
    <row r="582" spans="1:7" ht="261.75" customHeight="1" x14ac:dyDescent="0.2">
      <c r="A582" s="91" t="s">
        <v>1079</v>
      </c>
      <c r="B582" s="117" t="s">
        <v>1080</v>
      </c>
      <c r="C582" s="33" t="s">
        <v>743</v>
      </c>
      <c r="D582" s="108">
        <v>33</v>
      </c>
      <c r="E582" s="84"/>
      <c r="F582" s="84"/>
      <c r="G582" s="120"/>
    </row>
    <row r="583" spans="1:7" ht="141" customHeight="1" x14ac:dyDescent="0.2">
      <c r="A583" s="91" t="s">
        <v>1081</v>
      </c>
      <c r="B583" s="117" t="s">
        <v>1082</v>
      </c>
      <c r="C583" s="33" t="s">
        <v>743</v>
      </c>
      <c r="D583" s="108">
        <v>1.4</v>
      </c>
      <c r="E583" s="84"/>
      <c r="F583" s="84"/>
      <c r="G583" s="120"/>
    </row>
    <row r="584" spans="1:7" ht="158.25" customHeight="1" x14ac:dyDescent="0.2">
      <c r="A584" s="91" t="s">
        <v>1083</v>
      </c>
      <c r="B584" s="117" t="s">
        <v>1084</v>
      </c>
      <c r="C584" s="33" t="s">
        <v>743</v>
      </c>
      <c r="D584" s="108">
        <v>2</v>
      </c>
      <c r="E584" s="84"/>
      <c r="F584" s="84"/>
      <c r="G584" s="120"/>
    </row>
    <row r="585" spans="1:7" ht="117" customHeight="1" x14ac:dyDescent="0.2">
      <c r="A585" s="91" t="s">
        <v>1085</v>
      </c>
      <c r="B585" s="117" t="s">
        <v>1086</v>
      </c>
      <c r="C585" s="33" t="s">
        <v>3</v>
      </c>
      <c r="D585" s="108">
        <v>1</v>
      </c>
      <c r="E585" s="84"/>
      <c r="F585" s="84"/>
      <c r="G585" s="120"/>
    </row>
    <row r="586" spans="1:7" x14ac:dyDescent="0.2">
      <c r="A586" s="91" t="s">
        <v>2659</v>
      </c>
      <c r="B586" s="36" t="s">
        <v>1087</v>
      </c>
      <c r="C586" s="33"/>
      <c r="D586" s="108"/>
      <c r="E586" s="84"/>
      <c r="F586" s="84"/>
      <c r="G586" s="120"/>
    </row>
    <row r="587" spans="1:7" ht="117" customHeight="1" x14ac:dyDescent="0.2">
      <c r="A587" s="91" t="s">
        <v>1088</v>
      </c>
      <c r="B587" s="116" t="s">
        <v>1089</v>
      </c>
      <c r="C587" s="33" t="s">
        <v>3</v>
      </c>
      <c r="D587" s="108">
        <v>8</v>
      </c>
      <c r="E587" s="84"/>
      <c r="F587" s="84"/>
      <c r="G587" s="120"/>
    </row>
    <row r="588" spans="1:7" ht="118.5" customHeight="1" x14ac:dyDescent="0.2">
      <c r="A588" s="91" t="s">
        <v>1090</v>
      </c>
      <c r="B588" s="116" t="s">
        <v>1091</v>
      </c>
      <c r="C588" s="33" t="s">
        <v>3</v>
      </c>
      <c r="D588" s="108">
        <v>10</v>
      </c>
      <c r="E588" s="84"/>
      <c r="F588" s="84"/>
      <c r="G588" s="120"/>
    </row>
    <row r="589" spans="1:7" ht="116.25" customHeight="1" x14ac:dyDescent="0.2">
      <c r="A589" s="91" t="s">
        <v>1092</v>
      </c>
      <c r="B589" s="116" t="s">
        <v>1093</v>
      </c>
      <c r="C589" s="33" t="s">
        <v>3</v>
      </c>
      <c r="D589" s="108">
        <v>8</v>
      </c>
      <c r="E589" s="84"/>
      <c r="F589" s="84"/>
      <c r="G589" s="120"/>
    </row>
    <row r="590" spans="1:7" ht="153.75" customHeight="1" x14ac:dyDescent="0.2">
      <c r="A590" s="91" t="s">
        <v>1094</v>
      </c>
      <c r="B590" s="147" t="s">
        <v>1095</v>
      </c>
      <c r="C590" s="33" t="s">
        <v>3</v>
      </c>
      <c r="D590" s="108">
        <v>9</v>
      </c>
      <c r="E590" s="84"/>
      <c r="F590" s="84"/>
      <c r="G590" s="120"/>
    </row>
    <row r="591" spans="1:7" ht="158.25" customHeight="1" x14ac:dyDescent="0.2">
      <c r="A591" s="91" t="s">
        <v>1096</v>
      </c>
      <c r="B591" s="147" t="s">
        <v>1097</v>
      </c>
      <c r="C591" s="33" t="s">
        <v>3</v>
      </c>
      <c r="D591" s="108">
        <v>9</v>
      </c>
      <c r="E591" s="84"/>
      <c r="F591" s="84"/>
      <c r="G591" s="120"/>
    </row>
    <row r="592" spans="1:7" ht="102" x14ac:dyDescent="0.2">
      <c r="A592" s="91" t="s">
        <v>1098</v>
      </c>
      <c r="B592" s="147" t="s">
        <v>1099</v>
      </c>
      <c r="C592" s="33" t="s">
        <v>3</v>
      </c>
      <c r="D592" s="108">
        <v>9</v>
      </c>
      <c r="E592" s="84"/>
      <c r="F592" s="84"/>
      <c r="G592" s="120"/>
    </row>
    <row r="593" spans="1:7" x14ac:dyDescent="0.2">
      <c r="A593" s="91" t="s">
        <v>2660</v>
      </c>
      <c r="B593" s="36" t="s">
        <v>1100</v>
      </c>
      <c r="C593" s="122"/>
      <c r="D593" s="148"/>
      <c r="E593" s="84"/>
      <c r="F593" s="84"/>
      <c r="G593" s="120"/>
    </row>
    <row r="594" spans="1:7" ht="357" x14ac:dyDescent="0.2">
      <c r="A594" s="91" t="s">
        <v>1101</v>
      </c>
      <c r="B594" s="116" t="s">
        <v>1102</v>
      </c>
      <c r="C594" s="33" t="s">
        <v>3</v>
      </c>
      <c r="D594" s="108">
        <v>1</v>
      </c>
      <c r="E594" s="84"/>
      <c r="F594" s="84"/>
      <c r="G594" s="120"/>
    </row>
    <row r="595" spans="1:7" ht="63.75" x14ac:dyDescent="0.2">
      <c r="A595" s="91" t="s">
        <v>1103</v>
      </c>
      <c r="B595" s="116" t="s">
        <v>1104</v>
      </c>
      <c r="C595" s="33" t="s">
        <v>3</v>
      </c>
      <c r="D595" s="108">
        <v>1</v>
      </c>
      <c r="E595" s="84"/>
      <c r="F595" s="84"/>
      <c r="G595" s="120"/>
    </row>
    <row r="596" spans="1:7" x14ac:dyDescent="0.2">
      <c r="A596" s="91" t="s">
        <v>2661</v>
      </c>
      <c r="B596" s="36" t="s">
        <v>1105</v>
      </c>
      <c r="C596" s="122"/>
      <c r="D596" s="108"/>
      <c r="E596" s="84"/>
      <c r="F596" s="84"/>
      <c r="G596" s="120"/>
    </row>
    <row r="597" spans="1:7" ht="89.25" x14ac:dyDescent="0.2">
      <c r="A597" s="91" t="s">
        <v>1106</v>
      </c>
      <c r="B597" s="146" t="s">
        <v>1107</v>
      </c>
      <c r="C597" s="33" t="s">
        <v>3</v>
      </c>
      <c r="D597" s="108">
        <v>1</v>
      </c>
      <c r="E597" s="84"/>
      <c r="F597" s="84"/>
      <c r="G597" s="120"/>
    </row>
    <row r="598" spans="1:7" ht="142.5" customHeight="1" x14ac:dyDescent="0.2">
      <c r="A598" s="91" t="s">
        <v>1108</v>
      </c>
      <c r="B598" s="146" t="s">
        <v>1109</v>
      </c>
      <c r="C598" s="33" t="s">
        <v>3</v>
      </c>
      <c r="D598" s="108">
        <v>1</v>
      </c>
      <c r="E598" s="84"/>
      <c r="F598" s="84"/>
      <c r="G598" s="120"/>
    </row>
    <row r="599" spans="1:7" x14ac:dyDescent="0.2">
      <c r="A599" s="91" t="s">
        <v>2662</v>
      </c>
      <c r="B599" s="36" t="s">
        <v>141</v>
      </c>
      <c r="C599" s="33"/>
      <c r="D599" s="108"/>
      <c r="E599" s="84"/>
      <c r="F599" s="84"/>
      <c r="G599" s="120"/>
    </row>
    <row r="600" spans="1:7" ht="108" customHeight="1" x14ac:dyDescent="0.2">
      <c r="A600" s="91" t="s">
        <v>1110</v>
      </c>
      <c r="B600" s="116" t="s">
        <v>1023</v>
      </c>
      <c r="C600" s="33" t="s">
        <v>3</v>
      </c>
      <c r="D600" s="108">
        <v>1</v>
      </c>
      <c r="E600" s="84"/>
      <c r="F600" s="84"/>
      <c r="G600" s="120"/>
    </row>
    <row r="601" spans="1:7" ht="51" x14ac:dyDescent="0.2">
      <c r="A601" s="91" t="s">
        <v>1111</v>
      </c>
      <c r="B601" s="116" t="s">
        <v>1029</v>
      </c>
      <c r="C601" s="33" t="s">
        <v>3</v>
      </c>
      <c r="D601" s="108">
        <v>1</v>
      </c>
      <c r="E601" s="84"/>
      <c r="F601" s="84"/>
      <c r="G601" s="120"/>
    </row>
    <row r="602" spans="1:7" ht="12" customHeight="1" x14ac:dyDescent="0.2">
      <c r="A602" s="91" t="s">
        <v>1112</v>
      </c>
      <c r="B602" s="116" t="s">
        <v>1027</v>
      </c>
      <c r="C602" s="33" t="s">
        <v>3</v>
      </c>
      <c r="D602" s="108">
        <v>1</v>
      </c>
      <c r="E602" s="84"/>
      <c r="F602" s="84"/>
      <c r="G602" s="120"/>
    </row>
    <row r="603" spans="1:7" x14ac:dyDescent="0.2">
      <c r="A603" s="218" t="s">
        <v>2663</v>
      </c>
      <c r="B603" s="210" t="s">
        <v>1113</v>
      </c>
      <c r="C603" s="218"/>
      <c r="D603" s="218"/>
      <c r="E603" s="218"/>
      <c r="F603" s="218"/>
      <c r="G603" s="260"/>
    </row>
    <row r="604" spans="1:7" x14ac:dyDescent="0.2">
      <c r="A604" s="91" t="s">
        <v>2664</v>
      </c>
      <c r="B604" s="36" t="s">
        <v>1031</v>
      </c>
      <c r="C604" s="41"/>
      <c r="D604" s="108"/>
      <c r="E604" s="84"/>
      <c r="F604" s="84"/>
      <c r="G604" s="120"/>
    </row>
    <row r="605" spans="1:7" ht="25.5" x14ac:dyDescent="0.2">
      <c r="A605" s="91"/>
      <c r="B605" s="145" t="s">
        <v>1114</v>
      </c>
      <c r="C605" s="33"/>
      <c r="D605" s="108"/>
      <c r="E605" s="84"/>
      <c r="F605" s="84"/>
      <c r="G605" s="120"/>
    </row>
    <row r="606" spans="1:7" ht="76.5" x14ac:dyDescent="0.2">
      <c r="A606" s="91"/>
      <c r="B606" s="149" t="s">
        <v>1115</v>
      </c>
      <c r="C606" s="33"/>
      <c r="D606" s="108"/>
      <c r="E606" s="84"/>
      <c r="F606" s="84"/>
      <c r="G606" s="120"/>
    </row>
    <row r="607" spans="1:7" ht="76.5" x14ac:dyDescent="0.2">
      <c r="A607" s="91"/>
      <c r="B607" s="149" t="s">
        <v>1116</v>
      </c>
      <c r="C607" s="33"/>
      <c r="D607" s="108"/>
      <c r="E607" s="84"/>
      <c r="F607" s="84"/>
      <c r="G607" s="120"/>
    </row>
    <row r="608" spans="1:7" ht="63.75" x14ac:dyDescent="0.2">
      <c r="A608" s="91"/>
      <c r="B608" s="149" t="s">
        <v>1117</v>
      </c>
      <c r="C608" s="33"/>
      <c r="D608" s="108"/>
      <c r="E608" s="84"/>
      <c r="F608" s="84"/>
      <c r="G608" s="120"/>
    </row>
    <row r="609" spans="1:7" ht="63.75" x14ac:dyDescent="0.2">
      <c r="A609" s="91"/>
      <c r="B609" s="150" t="s">
        <v>1118</v>
      </c>
      <c r="C609" s="33"/>
      <c r="D609" s="108"/>
      <c r="E609" s="84"/>
      <c r="F609" s="84"/>
      <c r="G609" s="120"/>
    </row>
    <row r="610" spans="1:7" ht="89.25" x14ac:dyDescent="0.2">
      <c r="A610" s="91" t="s">
        <v>2665</v>
      </c>
      <c r="B610" s="116" t="s">
        <v>1119</v>
      </c>
      <c r="C610" s="1"/>
      <c r="D610" s="108"/>
      <c r="E610" s="84"/>
      <c r="F610" s="84"/>
      <c r="G610" s="120"/>
    </row>
    <row r="611" spans="1:7" x14ac:dyDescent="0.2">
      <c r="A611" s="91" t="s">
        <v>1120</v>
      </c>
      <c r="B611" s="151" t="s">
        <v>1121</v>
      </c>
      <c r="C611" s="122" t="s">
        <v>743</v>
      </c>
      <c r="D611" s="108">
        <v>97.8</v>
      </c>
      <c r="E611" s="84"/>
      <c r="F611" s="84"/>
      <c r="G611" s="120"/>
    </row>
    <row r="612" spans="1:7" x14ac:dyDescent="0.2">
      <c r="A612" s="91" t="s">
        <v>1122</v>
      </c>
      <c r="B612" s="151" t="s">
        <v>1123</v>
      </c>
      <c r="C612" s="122" t="s">
        <v>743</v>
      </c>
      <c r="D612" s="108">
        <v>43.45</v>
      </c>
      <c r="E612" s="84"/>
      <c r="F612" s="84"/>
      <c r="G612" s="120"/>
    </row>
    <row r="613" spans="1:7" ht="114.75" x14ac:dyDescent="0.2">
      <c r="A613" s="91" t="s">
        <v>2666</v>
      </c>
      <c r="B613" s="116" t="s">
        <v>1124</v>
      </c>
      <c r="C613" s="1"/>
      <c r="D613" s="108"/>
      <c r="E613" s="84"/>
      <c r="F613" s="84"/>
      <c r="G613" s="120"/>
    </row>
    <row r="614" spans="1:7" x14ac:dyDescent="0.2">
      <c r="A614" s="91" t="s">
        <v>1125</v>
      </c>
      <c r="B614" s="155" t="s">
        <v>1126</v>
      </c>
      <c r="C614" s="122" t="s">
        <v>743</v>
      </c>
      <c r="D614" s="108">
        <v>114.6</v>
      </c>
      <c r="E614" s="84"/>
      <c r="F614" s="84"/>
      <c r="G614" s="120"/>
    </row>
    <row r="615" spans="1:7" x14ac:dyDescent="0.2">
      <c r="A615" s="91" t="s">
        <v>1127</v>
      </c>
      <c r="B615" s="155" t="s">
        <v>1128</v>
      </c>
      <c r="C615" s="122" t="s">
        <v>743</v>
      </c>
      <c r="D615" s="108">
        <v>9.99</v>
      </c>
      <c r="E615" s="84"/>
      <c r="F615" s="84"/>
      <c r="G615" s="120"/>
    </row>
    <row r="616" spans="1:7" ht="114.75" x14ac:dyDescent="0.2">
      <c r="A616" s="91" t="s">
        <v>2667</v>
      </c>
      <c r="B616" s="116" t="s">
        <v>1129</v>
      </c>
      <c r="C616" s="152"/>
      <c r="D616" s="108"/>
      <c r="E616" s="84"/>
      <c r="F616" s="84"/>
      <c r="G616" s="120"/>
    </row>
    <row r="617" spans="1:7" x14ac:dyDescent="0.2">
      <c r="A617" s="91" t="s">
        <v>1130</v>
      </c>
      <c r="B617" s="124" t="s">
        <v>1058</v>
      </c>
      <c r="C617" s="122" t="s">
        <v>743</v>
      </c>
      <c r="D617" s="108">
        <v>36.799999999999997</v>
      </c>
      <c r="E617" s="84"/>
      <c r="F617" s="84"/>
      <c r="G617" s="120"/>
    </row>
    <row r="618" spans="1:7" x14ac:dyDescent="0.2">
      <c r="A618" s="91" t="s">
        <v>1131</v>
      </c>
      <c r="B618" s="124" t="s">
        <v>1066</v>
      </c>
      <c r="C618" s="122" t="s">
        <v>743</v>
      </c>
      <c r="D618" s="108">
        <v>4.3499999999999996</v>
      </c>
      <c r="E618" s="84"/>
      <c r="F618" s="84"/>
      <c r="G618" s="120"/>
    </row>
    <row r="619" spans="1:7" ht="115.5" customHeight="1" x14ac:dyDescent="0.2">
      <c r="A619" s="91" t="s">
        <v>2668</v>
      </c>
      <c r="B619" s="116" t="s">
        <v>1132</v>
      </c>
      <c r="C619" s="152"/>
      <c r="D619" s="108"/>
      <c r="E619" s="84"/>
      <c r="F619" s="84"/>
      <c r="G619" s="120"/>
    </row>
    <row r="620" spans="1:7" x14ac:dyDescent="0.2">
      <c r="A620" s="91" t="s">
        <v>1133</v>
      </c>
      <c r="B620" s="124" t="s">
        <v>1134</v>
      </c>
      <c r="C620" s="122" t="s">
        <v>743</v>
      </c>
      <c r="D620" s="108">
        <v>27.5</v>
      </c>
      <c r="E620" s="84"/>
      <c r="F620" s="84"/>
      <c r="G620" s="120"/>
    </row>
    <row r="621" spans="1:7" x14ac:dyDescent="0.2">
      <c r="A621" s="91" t="s">
        <v>1135</v>
      </c>
      <c r="B621" s="124" t="s">
        <v>1136</v>
      </c>
      <c r="C621" s="122" t="s">
        <v>743</v>
      </c>
      <c r="D621" s="108">
        <v>46.2</v>
      </c>
      <c r="E621" s="84"/>
      <c r="F621" s="84"/>
      <c r="G621" s="120"/>
    </row>
    <row r="622" spans="1:7" x14ac:dyDescent="0.2">
      <c r="A622" s="91" t="s">
        <v>1059</v>
      </c>
      <c r="B622" s="124" t="s">
        <v>1137</v>
      </c>
      <c r="C622" s="122" t="s">
        <v>743</v>
      </c>
      <c r="D622" s="108">
        <v>79.2</v>
      </c>
      <c r="E622" s="84"/>
      <c r="F622" s="84"/>
      <c r="G622" s="120"/>
    </row>
    <row r="623" spans="1:7" x14ac:dyDescent="0.2">
      <c r="A623" s="91" t="s">
        <v>1138</v>
      </c>
      <c r="B623" s="124" t="s">
        <v>1139</v>
      </c>
      <c r="C623" s="122" t="s">
        <v>743</v>
      </c>
      <c r="D623" s="108">
        <v>69.3</v>
      </c>
      <c r="E623" s="84"/>
      <c r="F623" s="84"/>
      <c r="G623" s="120"/>
    </row>
    <row r="624" spans="1:7" x14ac:dyDescent="0.2">
      <c r="A624" s="91" t="s">
        <v>1140</v>
      </c>
      <c r="B624" s="124" t="s">
        <v>1141</v>
      </c>
      <c r="C624" s="122" t="s">
        <v>743</v>
      </c>
      <c r="D624" s="108">
        <v>22.55</v>
      </c>
      <c r="E624" s="84"/>
      <c r="F624" s="84"/>
      <c r="G624" s="120"/>
    </row>
    <row r="625" spans="1:7" ht="118.5" customHeight="1" x14ac:dyDescent="0.2">
      <c r="A625" s="91" t="s">
        <v>2669</v>
      </c>
      <c r="B625" s="116" t="s">
        <v>1142</v>
      </c>
      <c r="C625" s="152"/>
      <c r="D625" s="108"/>
      <c r="E625" s="84"/>
      <c r="F625" s="84"/>
      <c r="G625" s="120"/>
    </row>
    <row r="626" spans="1:7" x14ac:dyDescent="0.2">
      <c r="A626" s="91" t="s">
        <v>1143</v>
      </c>
      <c r="B626" s="124" t="s">
        <v>1058</v>
      </c>
      <c r="C626" s="122" t="s">
        <v>743</v>
      </c>
      <c r="D626" s="108">
        <v>108.5</v>
      </c>
      <c r="E626" s="84"/>
      <c r="F626" s="84"/>
      <c r="G626" s="120"/>
    </row>
    <row r="627" spans="1:7" x14ac:dyDescent="0.2">
      <c r="A627" s="91" t="s">
        <v>2670</v>
      </c>
      <c r="B627" s="36" t="s">
        <v>1063</v>
      </c>
      <c r="C627" s="122"/>
      <c r="D627" s="108"/>
      <c r="E627" s="84"/>
      <c r="F627" s="84"/>
      <c r="G627" s="120"/>
    </row>
    <row r="628" spans="1:7" ht="63.75" x14ac:dyDescent="0.2">
      <c r="A628" s="91" t="s">
        <v>1144</v>
      </c>
      <c r="B628" s="146" t="s">
        <v>1145</v>
      </c>
      <c r="C628" s="33" t="s">
        <v>3</v>
      </c>
      <c r="D628" s="108">
        <v>23</v>
      </c>
      <c r="E628" s="84"/>
      <c r="F628" s="84"/>
      <c r="G628" s="120"/>
    </row>
    <row r="629" spans="1:7" ht="25.5" x14ac:dyDescent="0.2">
      <c r="A629" s="91" t="s">
        <v>2671</v>
      </c>
      <c r="B629" s="36" t="s">
        <v>1146</v>
      </c>
      <c r="C629" s="122"/>
      <c r="D629" s="108"/>
      <c r="E629" s="84"/>
      <c r="F629" s="84"/>
      <c r="G629" s="120"/>
    </row>
    <row r="630" spans="1:7" ht="102" x14ac:dyDescent="0.2">
      <c r="A630" s="91" t="s">
        <v>1147</v>
      </c>
      <c r="B630" s="146" t="s">
        <v>1148</v>
      </c>
      <c r="C630" s="33" t="s">
        <v>3</v>
      </c>
      <c r="D630" s="108">
        <v>3</v>
      </c>
      <c r="E630" s="84"/>
      <c r="F630" s="84"/>
      <c r="G630" s="120"/>
    </row>
    <row r="631" spans="1:7" ht="102" x14ac:dyDescent="0.2">
      <c r="A631" s="91" t="s">
        <v>1149</v>
      </c>
      <c r="B631" s="146" t="s">
        <v>1150</v>
      </c>
      <c r="C631" s="33" t="s">
        <v>3</v>
      </c>
      <c r="D631" s="70">
        <v>4</v>
      </c>
      <c r="E631" s="84"/>
      <c r="F631" s="84"/>
      <c r="G631" s="120"/>
    </row>
    <row r="632" spans="1:7" ht="153" x14ac:dyDescent="0.2">
      <c r="A632" s="91" t="s">
        <v>1151</v>
      </c>
      <c r="B632" s="147" t="s">
        <v>1095</v>
      </c>
      <c r="C632" s="33" t="s">
        <v>3</v>
      </c>
      <c r="D632" s="108">
        <v>16</v>
      </c>
      <c r="E632" s="84"/>
      <c r="F632" s="84"/>
      <c r="G632" s="120"/>
    </row>
    <row r="633" spans="1:7" ht="159.75" customHeight="1" x14ac:dyDescent="0.2">
      <c r="A633" s="91" t="s">
        <v>1152</v>
      </c>
      <c r="B633" s="147" t="s">
        <v>1153</v>
      </c>
      <c r="C633" s="33" t="s">
        <v>3</v>
      </c>
      <c r="D633" s="108">
        <v>13</v>
      </c>
      <c r="E633" s="84"/>
      <c r="F633" s="84"/>
      <c r="G633" s="120"/>
    </row>
    <row r="634" spans="1:7" ht="156.75" customHeight="1" x14ac:dyDescent="0.2">
      <c r="A634" s="91" t="s">
        <v>1154</v>
      </c>
      <c r="B634" s="147" t="s">
        <v>1155</v>
      </c>
      <c r="C634" s="33" t="s">
        <v>3</v>
      </c>
      <c r="D634" s="108">
        <v>2</v>
      </c>
      <c r="E634" s="84"/>
      <c r="F634" s="84"/>
      <c r="G634" s="120"/>
    </row>
    <row r="635" spans="1:7" ht="102" x14ac:dyDescent="0.2">
      <c r="A635" s="91" t="s">
        <v>1156</v>
      </c>
      <c r="B635" s="147" t="s">
        <v>1099</v>
      </c>
      <c r="C635" s="33" t="s">
        <v>3</v>
      </c>
      <c r="D635" s="108">
        <v>16</v>
      </c>
      <c r="E635" s="84"/>
      <c r="F635" s="84"/>
      <c r="G635" s="120"/>
    </row>
    <row r="636" spans="1:7" ht="168.75" customHeight="1" x14ac:dyDescent="0.2">
      <c r="A636" s="91" t="s">
        <v>1157</v>
      </c>
      <c r="B636" s="116" t="s">
        <v>1158</v>
      </c>
      <c r="C636" s="33" t="s">
        <v>3</v>
      </c>
      <c r="D636" s="108">
        <v>3</v>
      </c>
      <c r="E636" s="84"/>
      <c r="F636" s="84"/>
      <c r="G636" s="120"/>
    </row>
    <row r="637" spans="1:7" ht="180" customHeight="1" x14ac:dyDescent="0.2">
      <c r="A637" s="91" t="s">
        <v>1159</v>
      </c>
      <c r="B637" s="116" t="s">
        <v>1160</v>
      </c>
      <c r="C637" s="33" t="s">
        <v>3</v>
      </c>
      <c r="D637" s="108">
        <v>5</v>
      </c>
      <c r="E637" s="84"/>
      <c r="F637" s="84"/>
      <c r="G637" s="120"/>
    </row>
    <row r="638" spans="1:7" x14ac:dyDescent="0.2">
      <c r="A638" s="91" t="s">
        <v>2672</v>
      </c>
      <c r="B638" s="36" t="s">
        <v>1105</v>
      </c>
      <c r="C638" s="122"/>
      <c r="D638" s="108"/>
      <c r="E638" s="84"/>
      <c r="F638" s="84"/>
      <c r="G638" s="120"/>
    </row>
    <row r="639" spans="1:7" ht="63.75" x14ac:dyDescent="0.2">
      <c r="A639" s="91" t="s">
        <v>1161</v>
      </c>
      <c r="B639" s="147" t="s">
        <v>1162</v>
      </c>
      <c r="C639" s="33" t="s">
        <v>3</v>
      </c>
      <c r="D639" s="108">
        <v>1</v>
      </c>
      <c r="E639" s="84"/>
      <c r="F639" s="84"/>
      <c r="G639" s="120"/>
    </row>
    <row r="640" spans="1:7" x14ac:dyDescent="0.2">
      <c r="A640" s="91" t="s">
        <v>2673</v>
      </c>
      <c r="B640" s="36" t="s">
        <v>141</v>
      </c>
      <c r="C640" s="122"/>
      <c r="D640" s="108"/>
      <c r="E640" s="84"/>
      <c r="F640" s="84"/>
      <c r="G640" s="120"/>
    </row>
    <row r="641" spans="1:10" ht="105" customHeight="1" x14ac:dyDescent="0.2">
      <c r="A641" s="91" t="s">
        <v>1163</v>
      </c>
      <c r="B641" s="116" t="s">
        <v>1023</v>
      </c>
      <c r="C641" s="33" t="s">
        <v>3</v>
      </c>
      <c r="D641" s="108">
        <v>1</v>
      </c>
      <c r="E641" s="84"/>
      <c r="F641" s="84"/>
      <c r="G641" s="120"/>
    </row>
    <row r="642" spans="1:10" ht="51" x14ac:dyDescent="0.2">
      <c r="A642" s="91" t="s">
        <v>1164</v>
      </c>
      <c r="B642" s="116" t="s">
        <v>1029</v>
      </c>
      <c r="C642" s="33" t="s">
        <v>3</v>
      </c>
      <c r="D642" s="108">
        <v>1</v>
      </c>
      <c r="E642" s="84"/>
      <c r="F642" s="84"/>
      <c r="G642" s="120"/>
    </row>
    <row r="643" spans="1:10" x14ac:dyDescent="0.2">
      <c r="A643" s="91" t="s">
        <v>1165</v>
      </c>
      <c r="B643" s="116" t="s">
        <v>1027</v>
      </c>
      <c r="C643" s="33" t="s">
        <v>3</v>
      </c>
      <c r="D643" s="108">
        <v>1</v>
      </c>
      <c r="E643" s="84"/>
      <c r="F643" s="84"/>
      <c r="G643" s="120"/>
    </row>
    <row r="644" spans="1:10" s="258" customFormat="1" ht="18" customHeight="1" x14ac:dyDescent="0.25">
      <c r="A644" s="153">
        <v>4</v>
      </c>
      <c r="B644" s="110" t="s">
        <v>1166</v>
      </c>
      <c r="C644" s="153"/>
      <c r="D644" s="153"/>
      <c r="E644" s="153"/>
      <c r="F644" s="153"/>
      <c r="G644" s="254"/>
      <c r="H644" s="255"/>
      <c r="I644" s="256"/>
      <c r="J644" s="257"/>
    </row>
    <row r="645" spans="1:10" x14ac:dyDescent="0.2">
      <c r="A645" s="218" t="s">
        <v>1167</v>
      </c>
      <c r="B645" s="210" t="s">
        <v>1168</v>
      </c>
      <c r="C645" s="252"/>
      <c r="D645" s="219"/>
      <c r="E645" s="253"/>
      <c r="F645" s="253"/>
      <c r="G645" s="273"/>
    </row>
    <row r="646" spans="1:10" ht="14.25" customHeight="1" x14ac:dyDescent="0.2">
      <c r="A646" s="91" t="s">
        <v>1169</v>
      </c>
      <c r="B646" s="36" t="s">
        <v>1170</v>
      </c>
      <c r="C646" s="33"/>
      <c r="D646" s="69"/>
      <c r="E646" s="75"/>
      <c r="F646" s="35"/>
      <c r="G646" s="154"/>
    </row>
    <row r="647" spans="1:10" ht="63.75" x14ac:dyDescent="0.2">
      <c r="A647" s="91" t="s">
        <v>1171</v>
      </c>
      <c r="B647" s="116" t="s">
        <v>1172</v>
      </c>
      <c r="C647" s="33"/>
      <c r="D647" s="69"/>
      <c r="E647" s="75"/>
      <c r="F647" s="35"/>
      <c r="G647" s="154"/>
    </row>
    <row r="648" spans="1:10" x14ac:dyDescent="0.2">
      <c r="A648" s="91" t="s">
        <v>1173</v>
      </c>
      <c r="B648" s="117" t="s">
        <v>1174</v>
      </c>
      <c r="C648" s="33" t="s">
        <v>3</v>
      </c>
      <c r="D648" s="69">
        <v>1</v>
      </c>
      <c r="E648" s="75"/>
      <c r="F648" s="35"/>
      <c r="G648" s="154"/>
    </row>
    <row r="649" spans="1:10" x14ac:dyDescent="0.2">
      <c r="A649" s="91" t="s">
        <v>1175</v>
      </c>
      <c r="B649" s="117" t="s">
        <v>1176</v>
      </c>
      <c r="C649" s="33" t="s">
        <v>3</v>
      </c>
      <c r="D649" s="69">
        <v>1</v>
      </c>
      <c r="E649" s="75"/>
      <c r="F649" s="35"/>
      <c r="G649" s="154"/>
    </row>
    <row r="650" spans="1:10" x14ac:dyDescent="0.2">
      <c r="A650" s="91" t="s">
        <v>1177</v>
      </c>
      <c r="B650" s="116" t="s">
        <v>1178</v>
      </c>
      <c r="C650" s="33" t="s">
        <v>3</v>
      </c>
      <c r="D650" s="69">
        <v>1</v>
      </c>
      <c r="E650" s="75"/>
      <c r="F650" s="35"/>
      <c r="G650" s="154"/>
    </row>
    <row r="651" spans="1:10" x14ac:dyDescent="0.2">
      <c r="A651" s="91" t="s">
        <v>1179</v>
      </c>
      <c r="B651" s="117" t="s">
        <v>1180</v>
      </c>
      <c r="C651" s="33" t="s">
        <v>3</v>
      </c>
      <c r="D651" s="69">
        <v>1</v>
      </c>
      <c r="E651" s="75"/>
      <c r="F651" s="35"/>
      <c r="G651" s="154"/>
    </row>
    <row r="652" spans="1:10" x14ac:dyDescent="0.2">
      <c r="A652" s="91" t="s">
        <v>1181</v>
      </c>
      <c r="B652" s="117" t="s">
        <v>1182</v>
      </c>
      <c r="C652" s="33" t="s">
        <v>3</v>
      </c>
      <c r="D652" s="69">
        <v>1</v>
      </c>
      <c r="E652" s="75"/>
      <c r="F652" s="35"/>
      <c r="G652" s="154"/>
    </row>
    <row r="653" spans="1:10" x14ac:dyDescent="0.2">
      <c r="A653" s="91" t="s">
        <v>1183</v>
      </c>
      <c r="B653" s="14" t="s">
        <v>1184</v>
      </c>
      <c r="C653" s="33" t="s">
        <v>3</v>
      </c>
      <c r="D653" s="69">
        <v>1</v>
      </c>
      <c r="E653" s="75"/>
      <c r="F653" s="35"/>
      <c r="G653" s="154"/>
    </row>
    <row r="654" spans="1:10" x14ac:dyDescent="0.2">
      <c r="A654" s="91" t="s">
        <v>1185</v>
      </c>
      <c r="B654" s="117" t="s">
        <v>1186</v>
      </c>
      <c r="C654" s="33" t="s">
        <v>3</v>
      </c>
      <c r="D654" s="69">
        <v>1</v>
      </c>
      <c r="E654" s="75"/>
      <c r="F654" s="35"/>
      <c r="G654" s="154"/>
    </row>
    <row r="655" spans="1:10" x14ac:dyDescent="0.2">
      <c r="A655" s="91" t="s">
        <v>1187</v>
      </c>
      <c r="B655" s="116" t="s">
        <v>1188</v>
      </c>
      <c r="C655" s="33" t="s">
        <v>3</v>
      </c>
      <c r="D655" s="69">
        <v>1</v>
      </c>
      <c r="E655" s="75"/>
      <c r="F655" s="35"/>
      <c r="G655" s="154"/>
    </row>
    <row r="656" spans="1:10" x14ac:dyDescent="0.2">
      <c r="A656" s="91" t="s">
        <v>1189</v>
      </c>
      <c r="B656" s="117" t="s">
        <v>1190</v>
      </c>
      <c r="C656" s="33" t="s">
        <v>3</v>
      </c>
      <c r="D656" s="69">
        <v>1</v>
      </c>
      <c r="E656" s="75"/>
      <c r="F656" s="35"/>
      <c r="G656" s="154"/>
    </row>
    <row r="657" spans="1:7" x14ac:dyDescent="0.2">
      <c r="A657" s="91" t="s">
        <v>1191</v>
      </c>
      <c r="B657" s="117" t="s">
        <v>1192</v>
      </c>
      <c r="C657" s="33" t="s">
        <v>3</v>
      </c>
      <c r="D657" s="69">
        <v>1</v>
      </c>
      <c r="E657" s="75"/>
      <c r="F657" s="35"/>
      <c r="G657" s="154"/>
    </row>
    <row r="658" spans="1:7" x14ac:dyDescent="0.2">
      <c r="A658" s="91" t="s">
        <v>1193</v>
      </c>
      <c r="B658" s="117" t="s">
        <v>1194</v>
      </c>
      <c r="C658" s="33" t="s">
        <v>3</v>
      </c>
      <c r="D658" s="69">
        <v>3</v>
      </c>
      <c r="E658" s="75"/>
      <c r="F658" s="35"/>
      <c r="G658" s="154"/>
    </row>
    <row r="659" spans="1:7" ht="25.5" x14ac:dyDescent="0.2">
      <c r="A659" s="91" t="s">
        <v>1195</v>
      </c>
      <c r="B659" s="117" t="s">
        <v>1196</v>
      </c>
      <c r="C659" s="33" t="s">
        <v>159</v>
      </c>
      <c r="D659" s="69">
        <v>1</v>
      </c>
      <c r="E659" s="75"/>
      <c r="F659" s="35"/>
      <c r="G659" s="154"/>
    </row>
    <row r="660" spans="1:7" x14ac:dyDescent="0.2">
      <c r="A660" s="91" t="s">
        <v>1197</v>
      </c>
      <c r="B660" s="7" t="s">
        <v>1198</v>
      </c>
      <c r="C660" s="33"/>
      <c r="D660" s="69"/>
      <c r="E660" s="75"/>
      <c r="F660" s="35"/>
      <c r="G660" s="154"/>
    </row>
    <row r="661" spans="1:7" ht="51" x14ac:dyDescent="0.2">
      <c r="A661" s="91" t="s">
        <v>1199</v>
      </c>
      <c r="B661" s="117" t="s">
        <v>1200</v>
      </c>
      <c r="C661" s="33"/>
      <c r="D661" s="69"/>
      <c r="E661" s="75"/>
      <c r="F661" s="35"/>
      <c r="G661" s="154"/>
    </row>
    <row r="662" spans="1:7" x14ac:dyDescent="0.2">
      <c r="A662" s="91" t="s">
        <v>1201</v>
      </c>
      <c r="B662" s="117" t="s">
        <v>1174</v>
      </c>
      <c r="C662" s="33" t="s">
        <v>3</v>
      </c>
      <c r="D662" s="69">
        <v>1</v>
      </c>
      <c r="E662" s="75"/>
      <c r="F662" s="35"/>
      <c r="G662" s="154"/>
    </row>
    <row r="663" spans="1:7" x14ac:dyDescent="0.2">
      <c r="A663" s="91" t="s">
        <v>1202</v>
      </c>
      <c r="B663" s="117" t="s">
        <v>1203</v>
      </c>
      <c r="C663" s="33" t="s">
        <v>3</v>
      </c>
      <c r="D663" s="69">
        <v>1</v>
      </c>
      <c r="E663" s="75"/>
      <c r="F663" s="35"/>
      <c r="G663" s="154"/>
    </row>
    <row r="664" spans="1:7" x14ac:dyDescent="0.2">
      <c r="A664" s="91" t="s">
        <v>1204</v>
      </c>
      <c r="B664" s="117" t="s">
        <v>1205</v>
      </c>
      <c r="C664" s="33" t="s">
        <v>3</v>
      </c>
      <c r="D664" s="69">
        <v>1</v>
      </c>
      <c r="E664" s="75"/>
      <c r="F664" s="35"/>
      <c r="G664" s="154"/>
    </row>
    <row r="665" spans="1:7" x14ac:dyDescent="0.2">
      <c r="A665" s="91" t="s">
        <v>1206</v>
      </c>
      <c r="B665" s="117" t="s">
        <v>1180</v>
      </c>
      <c r="C665" s="33" t="s">
        <v>3</v>
      </c>
      <c r="D665" s="69">
        <v>1</v>
      </c>
      <c r="E665" s="75"/>
      <c r="F665" s="35"/>
      <c r="G665" s="154"/>
    </row>
    <row r="666" spans="1:7" x14ac:dyDescent="0.2">
      <c r="A666" s="91" t="s">
        <v>1207</v>
      </c>
      <c r="B666" s="117" t="s">
        <v>1182</v>
      </c>
      <c r="C666" s="33" t="s">
        <v>3</v>
      </c>
      <c r="D666" s="69">
        <v>1</v>
      </c>
      <c r="E666" s="75"/>
      <c r="F666" s="35"/>
      <c r="G666" s="154"/>
    </row>
    <row r="667" spans="1:7" x14ac:dyDescent="0.2">
      <c r="A667" s="91" t="s">
        <v>1208</v>
      </c>
      <c r="B667" s="117" t="s">
        <v>1184</v>
      </c>
      <c r="C667" s="33" t="s">
        <v>3</v>
      </c>
      <c r="D667" s="69">
        <v>1</v>
      </c>
      <c r="E667" s="75"/>
      <c r="F667" s="35"/>
      <c r="G667" s="154"/>
    </row>
    <row r="668" spans="1:7" x14ac:dyDescent="0.2">
      <c r="A668" s="91" t="s">
        <v>1209</v>
      </c>
      <c r="B668" s="117" t="s">
        <v>1186</v>
      </c>
      <c r="C668" s="33" t="s">
        <v>3</v>
      </c>
      <c r="D668" s="69">
        <v>1</v>
      </c>
      <c r="E668" s="75"/>
      <c r="F668" s="35"/>
      <c r="G668" s="154"/>
    </row>
    <row r="669" spans="1:7" x14ac:dyDescent="0.2">
      <c r="A669" s="91" t="s">
        <v>1210</v>
      </c>
      <c r="B669" s="7" t="s">
        <v>1211</v>
      </c>
      <c r="C669" s="33"/>
      <c r="D669" s="69"/>
      <c r="E669" s="75"/>
      <c r="F669" s="35"/>
      <c r="G669" s="154"/>
    </row>
    <row r="670" spans="1:7" ht="25.5" x14ac:dyDescent="0.2">
      <c r="A670" s="91" t="s">
        <v>1212</v>
      </c>
      <c r="B670" s="117" t="s">
        <v>1213</v>
      </c>
      <c r="C670" s="33"/>
      <c r="D670" s="69"/>
      <c r="E670" s="75"/>
      <c r="F670" s="35"/>
      <c r="G670" s="154"/>
    </row>
    <row r="671" spans="1:7" x14ac:dyDescent="0.2">
      <c r="A671" s="91" t="s">
        <v>1214</v>
      </c>
      <c r="B671" s="117" t="s">
        <v>1215</v>
      </c>
      <c r="C671" s="33" t="s">
        <v>743</v>
      </c>
      <c r="D671" s="69">
        <v>71</v>
      </c>
      <c r="E671" s="75"/>
      <c r="F671" s="35"/>
      <c r="G671" s="154"/>
    </row>
    <row r="672" spans="1:7" x14ac:dyDescent="0.2">
      <c r="A672" s="91" t="s">
        <v>1216</v>
      </c>
      <c r="B672" s="117" t="s">
        <v>1217</v>
      </c>
      <c r="C672" s="33" t="s">
        <v>743</v>
      </c>
      <c r="D672" s="69">
        <v>40</v>
      </c>
      <c r="E672" s="75"/>
      <c r="F672" s="35"/>
      <c r="G672" s="154"/>
    </row>
    <row r="673" spans="1:7" x14ac:dyDescent="0.2">
      <c r="A673" s="91" t="s">
        <v>1218</v>
      </c>
      <c r="B673" s="117" t="s">
        <v>1219</v>
      </c>
      <c r="C673" s="33" t="s">
        <v>743</v>
      </c>
      <c r="D673" s="69">
        <v>10</v>
      </c>
      <c r="E673" s="75"/>
      <c r="F673" s="35"/>
      <c r="G673" s="154"/>
    </row>
    <row r="674" spans="1:7" x14ac:dyDescent="0.2">
      <c r="A674" s="91" t="s">
        <v>1220</v>
      </c>
      <c r="B674" s="117" t="s">
        <v>1221</v>
      </c>
      <c r="C674" s="33" t="s">
        <v>743</v>
      </c>
      <c r="D674" s="69">
        <v>13</v>
      </c>
      <c r="E674" s="75"/>
      <c r="F674" s="35"/>
      <c r="G674" s="154"/>
    </row>
    <row r="675" spans="1:7" x14ac:dyDescent="0.2">
      <c r="A675" s="91" t="s">
        <v>1222</v>
      </c>
      <c r="B675" s="117" t="s">
        <v>1223</v>
      </c>
      <c r="C675" s="33" t="s">
        <v>743</v>
      </c>
      <c r="D675" s="69">
        <v>80</v>
      </c>
      <c r="E675" s="75"/>
      <c r="F675" s="35"/>
      <c r="G675" s="154"/>
    </row>
    <row r="676" spans="1:7" x14ac:dyDescent="0.2">
      <c r="A676" s="91" t="s">
        <v>1224</v>
      </c>
      <c r="B676" s="117" t="s">
        <v>1225</v>
      </c>
      <c r="C676" s="33" t="s">
        <v>743</v>
      </c>
      <c r="D676" s="69">
        <v>10</v>
      </c>
      <c r="E676" s="75"/>
      <c r="F676" s="35"/>
      <c r="G676" s="154"/>
    </row>
    <row r="677" spans="1:7" x14ac:dyDescent="0.2">
      <c r="A677" s="91" t="s">
        <v>1226</v>
      </c>
      <c r="B677" s="7" t="s">
        <v>1227</v>
      </c>
      <c r="C677" s="33"/>
      <c r="D677" s="69"/>
      <c r="E677" s="75"/>
      <c r="F677" s="35"/>
      <c r="G677" s="154"/>
    </row>
    <row r="678" spans="1:7" ht="27.75" customHeight="1" x14ac:dyDescent="0.2">
      <c r="A678" s="91" t="s">
        <v>1228</v>
      </c>
      <c r="B678" s="117" t="s">
        <v>1229</v>
      </c>
      <c r="C678" s="33"/>
      <c r="D678" s="69"/>
      <c r="E678" s="75"/>
      <c r="F678" s="35"/>
      <c r="G678" s="154"/>
    </row>
    <row r="679" spans="1:7" x14ac:dyDescent="0.2">
      <c r="A679" s="91" t="s">
        <v>1230</v>
      </c>
      <c r="B679" s="117" t="s">
        <v>1231</v>
      </c>
      <c r="C679" s="33" t="s">
        <v>743</v>
      </c>
      <c r="D679" s="69">
        <v>79</v>
      </c>
      <c r="E679" s="75"/>
      <c r="F679" s="35"/>
      <c r="G679" s="154"/>
    </row>
    <row r="680" spans="1:7" x14ac:dyDescent="0.2">
      <c r="A680" s="91" t="s">
        <v>1232</v>
      </c>
      <c r="B680" s="117" t="s">
        <v>1233</v>
      </c>
      <c r="C680" s="33" t="s">
        <v>743</v>
      </c>
      <c r="D680" s="69">
        <v>23</v>
      </c>
      <c r="E680" s="75"/>
      <c r="F680" s="35"/>
      <c r="G680" s="154"/>
    </row>
    <row r="681" spans="1:7" x14ac:dyDescent="0.2">
      <c r="A681" s="91" t="s">
        <v>1234</v>
      </c>
      <c r="B681" s="117" t="s">
        <v>1235</v>
      </c>
      <c r="C681" s="33" t="s">
        <v>743</v>
      </c>
      <c r="D681" s="69">
        <v>60</v>
      </c>
      <c r="E681" s="75"/>
      <c r="F681" s="35"/>
      <c r="G681" s="154"/>
    </row>
    <row r="682" spans="1:7" x14ac:dyDescent="0.2">
      <c r="A682" s="91" t="s">
        <v>1236</v>
      </c>
      <c r="B682" s="117" t="s">
        <v>1237</v>
      </c>
      <c r="C682" s="33" t="s">
        <v>743</v>
      </c>
      <c r="D682" s="69">
        <v>10</v>
      </c>
      <c r="E682" s="75"/>
      <c r="F682" s="35"/>
      <c r="G682" s="154"/>
    </row>
    <row r="683" spans="1:7" x14ac:dyDescent="0.2">
      <c r="A683" s="91" t="s">
        <v>1238</v>
      </c>
      <c r="B683" s="7" t="s">
        <v>1239</v>
      </c>
      <c r="C683" s="33"/>
      <c r="D683" s="69"/>
      <c r="E683" s="75"/>
      <c r="F683" s="35"/>
      <c r="G683" s="154"/>
    </row>
    <row r="684" spans="1:7" ht="25.5" x14ac:dyDescent="0.2">
      <c r="A684" s="91" t="s">
        <v>1240</v>
      </c>
      <c r="B684" s="117" t="s">
        <v>1241</v>
      </c>
      <c r="C684" s="33" t="s">
        <v>743</v>
      </c>
      <c r="D684" s="69">
        <v>212</v>
      </c>
      <c r="E684" s="75"/>
      <c r="F684" s="35"/>
      <c r="G684" s="154"/>
    </row>
    <row r="685" spans="1:7" ht="25.5" x14ac:dyDescent="0.2">
      <c r="A685" s="91" t="s">
        <v>1242</v>
      </c>
      <c r="B685" s="117" t="s">
        <v>1243</v>
      </c>
      <c r="C685" s="33" t="s">
        <v>743</v>
      </c>
      <c r="D685" s="69">
        <v>71</v>
      </c>
      <c r="E685" s="75"/>
      <c r="F685" s="35"/>
      <c r="G685" s="154"/>
    </row>
    <row r="686" spans="1:7" ht="25.5" x14ac:dyDescent="0.2">
      <c r="A686" s="91" t="s">
        <v>1244</v>
      </c>
      <c r="B686" s="117" t="s">
        <v>1245</v>
      </c>
      <c r="C686" s="33" t="s">
        <v>743</v>
      </c>
      <c r="D686" s="69">
        <v>27</v>
      </c>
      <c r="E686" s="75"/>
      <c r="F686" s="35"/>
      <c r="G686" s="154"/>
    </row>
    <row r="687" spans="1:7" x14ac:dyDescent="0.2">
      <c r="A687" s="91" t="s">
        <v>1246</v>
      </c>
      <c r="B687" s="7" t="s">
        <v>1247</v>
      </c>
      <c r="C687" s="33"/>
      <c r="D687" s="69"/>
      <c r="E687" s="75"/>
      <c r="F687" s="35"/>
      <c r="G687" s="154"/>
    </row>
    <row r="688" spans="1:7" x14ac:dyDescent="0.2">
      <c r="A688" s="91" t="s">
        <v>1248</v>
      </c>
      <c r="B688" s="117" t="s">
        <v>1249</v>
      </c>
      <c r="C688" s="33" t="s">
        <v>3</v>
      </c>
      <c r="D688" s="69">
        <v>1</v>
      </c>
      <c r="E688" s="75"/>
      <c r="F688" s="35"/>
      <c r="G688" s="154"/>
    </row>
    <row r="689" spans="1:7" x14ac:dyDescent="0.2">
      <c r="A689" s="91" t="s">
        <v>1250</v>
      </c>
      <c r="B689" s="117" t="s">
        <v>1251</v>
      </c>
      <c r="C689" s="33" t="s">
        <v>3</v>
      </c>
      <c r="D689" s="69">
        <v>1</v>
      </c>
      <c r="E689" s="75"/>
      <c r="F689" s="35"/>
      <c r="G689" s="154"/>
    </row>
    <row r="690" spans="1:7" ht="25.5" x14ac:dyDescent="0.2">
      <c r="A690" s="91" t="s">
        <v>1252</v>
      </c>
      <c r="B690" s="117" t="s">
        <v>1253</v>
      </c>
      <c r="C690" s="33" t="s">
        <v>3</v>
      </c>
      <c r="D690" s="69">
        <v>1</v>
      </c>
      <c r="E690" s="75"/>
      <c r="F690" s="35"/>
      <c r="G690" s="154"/>
    </row>
    <row r="691" spans="1:7" x14ac:dyDescent="0.2">
      <c r="A691" s="91" t="s">
        <v>1254</v>
      </c>
      <c r="B691" s="117" t="s">
        <v>1255</v>
      </c>
      <c r="C691" s="33" t="s">
        <v>3</v>
      </c>
      <c r="D691" s="69">
        <v>1</v>
      </c>
      <c r="E691" s="75"/>
      <c r="F691" s="35"/>
      <c r="G691" s="154"/>
    </row>
    <row r="692" spans="1:7" x14ac:dyDescent="0.2">
      <c r="A692" s="91" t="s">
        <v>1256</v>
      </c>
      <c r="B692" s="117" t="s">
        <v>1257</v>
      </c>
      <c r="C692" s="33" t="s">
        <v>3</v>
      </c>
      <c r="D692" s="69">
        <v>1</v>
      </c>
      <c r="E692" s="75"/>
      <c r="F692" s="35"/>
      <c r="G692" s="154"/>
    </row>
    <row r="693" spans="1:7" x14ac:dyDescent="0.2">
      <c r="A693" s="91" t="s">
        <v>1258</v>
      </c>
      <c r="B693" s="117" t="s">
        <v>1259</v>
      </c>
      <c r="C693" s="33" t="s">
        <v>3</v>
      </c>
      <c r="D693" s="69">
        <v>1</v>
      </c>
      <c r="E693" s="75"/>
      <c r="F693" s="35"/>
      <c r="G693" s="154"/>
    </row>
    <row r="694" spans="1:7" x14ac:dyDescent="0.2">
      <c r="A694" s="218" t="s">
        <v>1260</v>
      </c>
      <c r="B694" s="210" t="s">
        <v>1261</v>
      </c>
      <c r="C694" s="252"/>
      <c r="D694" s="239"/>
      <c r="E694" s="274"/>
      <c r="F694" s="275"/>
      <c r="G694" s="276"/>
    </row>
    <row r="695" spans="1:7" x14ac:dyDescent="0.2">
      <c r="A695" s="91" t="s">
        <v>1262</v>
      </c>
      <c r="B695" s="7" t="s">
        <v>1263</v>
      </c>
      <c r="C695" s="33"/>
      <c r="D695" s="69"/>
      <c r="E695" s="75"/>
      <c r="F695" s="35"/>
      <c r="G695" s="154"/>
    </row>
    <row r="696" spans="1:7" ht="25.5" x14ac:dyDescent="0.2">
      <c r="A696" s="91" t="s">
        <v>1264</v>
      </c>
      <c r="B696" s="117" t="s">
        <v>1265</v>
      </c>
      <c r="C696" s="33" t="s">
        <v>3</v>
      </c>
      <c r="D696" s="69">
        <v>26</v>
      </c>
      <c r="E696" s="75"/>
      <c r="F696" s="35"/>
      <c r="G696" s="154"/>
    </row>
    <row r="697" spans="1:7" x14ac:dyDescent="0.2">
      <c r="A697" s="91" t="s">
        <v>1266</v>
      </c>
      <c r="B697" s="117" t="s">
        <v>1267</v>
      </c>
      <c r="C697" s="33" t="s">
        <v>3</v>
      </c>
      <c r="D697" s="69">
        <v>15</v>
      </c>
      <c r="E697" s="75"/>
      <c r="F697" s="35"/>
      <c r="G697" s="154"/>
    </row>
    <row r="698" spans="1:7" x14ac:dyDescent="0.2">
      <c r="A698" s="91" t="s">
        <v>1268</v>
      </c>
      <c r="B698" s="117" t="s">
        <v>1269</v>
      </c>
      <c r="C698" s="33" t="s">
        <v>3</v>
      </c>
      <c r="D698" s="69">
        <v>1</v>
      </c>
      <c r="E698" s="75"/>
      <c r="F698" s="35"/>
      <c r="G698" s="154"/>
    </row>
    <row r="699" spans="1:7" x14ac:dyDescent="0.2">
      <c r="A699" s="91" t="s">
        <v>1270</v>
      </c>
      <c r="B699" s="36" t="s">
        <v>1271</v>
      </c>
      <c r="C699" s="33"/>
      <c r="D699" s="69"/>
      <c r="E699" s="75"/>
      <c r="F699" s="35"/>
      <c r="G699" s="154"/>
    </row>
    <row r="700" spans="1:7" ht="38.25" x14ac:dyDescent="0.2">
      <c r="A700" s="91" t="s">
        <v>1272</v>
      </c>
      <c r="B700" s="117" t="s">
        <v>1273</v>
      </c>
      <c r="C700" s="33"/>
      <c r="D700" s="69"/>
      <c r="E700" s="75"/>
      <c r="F700" s="35"/>
      <c r="G700" s="154"/>
    </row>
    <row r="701" spans="1:7" x14ac:dyDescent="0.2">
      <c r="A701" s="91" t="s">
        <v>1274</v>
      </c>
      <c r="B701" s="117" t="s">
        <v>1275</v>
      </c>
      <c r="C701" s="33" t="s">
        <v>743</v>
      </c>
      <c r="D701" s="69">
        <v>562</v>
      </c>
      <c r="E701" s="75"/>
      <c r="F701" s="35"/>
      <c r="G701" s="154"/>
    </row>
    <row r="702" spans="1:7" x14ac:dyDescent="0.2">
      <c r="A702" s="91" t="s">
        <v>1276</v>
      </c>
      <c r="B702" s="7" t="s">
        <v>1277</v>
      </c>
      <c r="C702" s="33"/>
      <c r="D702" s="69"/>
      <c r="E702" s="75"/>
      <c r="F702" s="35"/>
      <c r="G702" s="154"/>
    </row>
    <row r="703" spans="1:7" ht="38.25" x14ac:dyDescent="0.2">
      <c r="A703" s="91" t="s">
        <v>1278</v>
      </c>
      <c r="B703" s="117" t="s">
        <v>1279</v>
      </c>
      <c r="C703" s="33"/>
      <c r="D703" s="69"/>
      <c r="E703" s="75"/>
      <c r="F703" s="35"/>
      <c r="G703" s="154"/>
    </row>
    <row r="704" spans="1:7" x14ac:dyDescent="0.2">
      <c r="A704" s="91" t="s">
        <v>1280</v>
      </c>
      <c r="B704" s="116" t="s">
        <v>1281</v>
      </c>
      <c r="C704" s="33" t="s">
        <v>743</v>
      </c>
      <c r="D704" s="69">
        <v>897</v>
      </c>
      <c r="E704" s="75"/>
      <c r="F704" s="35"/>
      <c r="G704" s="154"/>
    </row>
    <row r="705" spans="1:7" x14ac:dyDescent="0.2">
      <c r="A705" s="91" t="s">
        <v>1282</v>
      </c>
      <c r="B705" s="117" t="s">
        <v>1283</v>
      </c>
      <c r="C705" s="33" t="s">
        <v>743</v>
      </c>
      <c r="D705" s="69">
        <v>497</v>
      </c>
      <c r="E705" s="75"/>
      <c r="F705" s="35"/>
      <c r="G705" s="154"/>
    </row>
    <row r="706" spans="1:7" x14ac:dyDescent="0.2">
      <c r="A706" s="91" t="s">
        <v>1284</v>
      </c>
      <c r="B706" s="7" t="s">
        <v>1285</v>
      </c>
      <c r="C706" s="33"/>
      <c r="D706" s="69"/>
      <c r="E706" s="75"/>
      <c r="F706" s="35"/>
      <c r="G706" s="154"/>
    </row>
    <row r="707" spans="1:7" x14ac:dyDescent="0.2">
      <c r="A707" s="91" t="s">
        <v>1286</v>
      </c>
      <c r="B707" s="116" t="s">
        <v>1287</v>
      </c>
      <c r="C707" s="33" t="s">
        <v>3</v>
      </c>
      <c r="D707" s="69">
        <v>8</v>
      </c>
      <c r="E707" s="75"/>
      <c r="F707" s="35"/>
      <c r="G707" s="154"/>
    </row>
    <row r="708" spans="1:7" x14ac:dyDescent="0.2">
      <c r="A708" s="91" t="s">
        <v>1288</v>
      </c>
      <c r="B708" s="117" t="s">
        <v>1289</v>
      </c>
      <c r="C708" s="33" t="s">
        <v>3</v>
      </c>
      <c r="D708" s="69">
        <v>1</v>
      </c>
      <c r="E708" s="75"/>
      <c r="F708" s="35"/>
      <c r="G708" s="154"/>
    </row>
    <row r="709" spans="1:7" x14ac:dyDescent="0.2">
      <c r="A709" s="91" t="s">
        <v>1290</v>
      </c>
      <c r="B709" s="14" t="s">
        <v>1291</v>
      </c>
      <c r="C709" s="33" t="s">
        <v>3</v>
      </c>
      <c r="D709" s="69">
        <v>6</v>
      </c>
      <c r="E709" s="75"/>
      <c r="F709" s="35"/>
      <c r="G709" s="154"/>
    </row>
    <row r="710" spans="1:7" x14ac:dyDescent="0.2">
      <c r="A710" s="91" t="s">
        <v>1292</v>
      </c>
      <c r="B710" s="14" t="s">
        <v>1293</v>
      </c>
      <c r="C710" s="33" t="s">
        <v>3</v>
      </c>
      <c r="D710" s="69">
        <v>5</v>
      </c>
      <c r="E710" s="75"/>
      <c r="F710" s="35"/>
      <c r="G710" s="154"/>
    </row>
    <row r="711" spans="1:7" x14ac:dyDescent="0.2">
      <c r="A711" s="91" t="s">
        <v>1294</v>
      </c>
      <c r="B711" s="14" t="s">
        <v>1295</v>
      </c>
      <c r="C711" s="33" t="s">
        <v>3</v>
      </c>
      <c r="D711" s="69">
        <v>7</v>
      </c>
      <c r="E711" s="75"/>
      <c r="F711" s="35"/>
      <c r="G711" s="154"/>
    </row>
    <row r="712" spans="1:7" x14ac:dyDescent="0.2">
      <c r="A712" s="91" t="s">
        <v>1296</v>
      </c>
      <c r="B712" s="36" t="s">
        <v>1297</v>
      </c>
      <c r="C712" s="33"/>
      <c r="D712" s="69"/>
      <c r="E712" s="75"/>
      <c r="F712" s="35"/>
      <c r="G712" s="154"/>
    </row>
    <row r="713" spans="1:7" ht="63.75" x14ac:dyDescent="0.2">
      <c r="A713" s="91" t="s">
        <v>1298</v>
      </c>
      <c r="B713" s="117" t="s">
        <v>1299</v>
      </c>
      <c r="C713" s="33"/>
      <c r="D713" s="69"/>
      <c r="E713" s="75"/>
      <c r="F713" s="35"/>
      <c r="G713" s="154"/>
    </row>
    <row r="714" spans="1:7" x14ac:dyDescent="0.2">
      <c r="A714" s="91" t="s">
        <v>1300</v>
      </c>
      <c r="B714" s="117" t="s">
        <v>1301</v>
      </c>
      <c r="C714" s="33" t="s">
        <v>3</v>
      </c>
      <c r="D714" s="69">
        <v>3</v>
      </c>
      <c r="E714" s="75"/>
      <c r="F714" s="35"/>
      <c r="G714" s="154"/>
    </row>
    <row r="715" spans="1:7" x14ac:dyDescent="0.2">
      <c r="A715" s="91" t="s">
        <v>1302</v>
      </c>
      <c r="B715" s="116" t="s">
        <v>1303</v>
      </c>
      <c r="C715" s="33" t="s">
        <v>3</v>
      </c>
      <c r="D715" s="69">
        <v>2</v>
      </c>
      <c r="E715" s="75"/>
      <c r="F715" s="35"/>
      <c r="G715" s="154"/>
    </row>
    <row r="716" spans="1:7" x14ac:dyDescent="0.2">
      <c r="A716" s="91" t="s">
        <v>1304</v>
      </c>
      <c r="B716" s="117" t="s">
        <v>1305</v>
      </c>
      <c r="C716" s="33" t="s">
        <v>3</v>
      </c>
      <c r="D716" s="69">
        <v>4</v>
      </c>
      <c r="E716" s="75"/>
      <c r="F716" s="35"/>
      <c r="G716" s="154"/>
    </row>
    <row r="717" spans="1:7" x14ac:dyDescent="0.2">
      <c r="A717" s="91" t="s">
        <v>1306</v>
      </c>
      <c r="B717" s="116" t="s">
        <v>1307</v>
      </c>
      <c r="C717" s="33" t="s">
        <v>3</v>
      </c>
      <c r="D717" s="69">
        <v>13</v>
      </c>
      <c r="E717" s="75"/>
      <c r="F717" s="35"/>
      <c r="G717" s="154"/>
    </row>
    <row r="718" spans="1:7" x14ac:dyDescent="0.2">
      <c r="A718" s="91" t="s">
        <v>1308</v>
      </c>
      <c r="B718" s="117" t="s">
        <v>1309</v>
      </c>
      <c r="C718" s="33" t="s">
        <v>3</v>
      </c>
      <c r="D718" s="69">
        <v>60</v>
      </c>
      <c r="E718" s="75"/>
      <c r="F718" s="35"/>
      <c r="G718" s="154"/>
    </row>
    <row r="719" spans="1:7" x14ac:dyDescent="0.2">
      <c r="A719" s="91" t="s">
        <v>1310</v>
      </c>
      <c r="B719" s="116" t="s">
        <v>1311</v>
      </c>
      <c r="C719" s="33" t="s">
        <v>3</v>
      </c>
      <c r="D719" s="69">
        <v>13</v>
      </c>
      <c r="E719" s="75"/>
      <c r="F719" s="35"/>
      <c r="G719" s="154"/>
    </row>
    <row r="720" spans="1:7" x14ac:dyDescent="0.2">
      <c r="A720" s="91" t="s">
        <v>1312</v>
      </c>
      <c r="B720" s="117" t="s">
        <v>1313</v>
      </c>
      <c r="C720" s="33" t="s">
        <v>3</v>
      </c>
      <c r="D720" s="69">
        <v>59</v>
      </c>
      <c r="E720" s="75"/>
      <c r="F720" s="35"/>
      <c r="G720" s="154"/>
    </row>
    <row r="721" spans="1:7" x14ac:dyDescent="0.2">
      <c r="A721" s="91" t="s">
        <v>1314</v>
      </c>
      <c r="B721" s="117" t="s">
        <v>1315</v>
      </c>
      <c r="C721" s="33" t="s">
        <v>3</v>
      </c>
      <c r="D721" s="69">
        <v>17</v>
      </c>
      <c r="E721" s="75"/>
      <c r="F721" s="35"/>
      <c r="G721" s="154"/>
    </row>
    <row r="722" spans="1:7" x14ac:dyDescent="0.2">
      <c r="A722" s="91" t="s">
        <v>1316</v>
      </c>
      <c r="B722" s="117" t="s">
        <v>1317</v>
      </c>
      <c r="C722" s="33" t="s">
        <v>3</v>
      </c>
      <c r="D722" s="69">
        <v>4</v>
      </c>
      <c r="E722" s="75"/>
      <c r="F722" s="35"/>
      <c r="G722" s="154"/>
    </row>
    <row r="723" spans="1:7" x14ac:dyDescent="0.2">
      <c r="A723" s="91" t="s">
        <v>1318</v>
      </c>
      <c r="B723" s="117" t="s">
        <v>1319</v>
      </c>
      <c r="C723" s="33" t="s">
        <v>3</v>
      </c>
      <c r="D723" s="69">
        <v>38</v>
      </c>
      <c r="E723" s="75"/>
      <c r="F723" s="35"/>
      <c r="G723" s="154"/>
    </row>
    <row r="724" spans="1:7" x14ac:dyDescent="0.2">
      <c r="A724" s="91" t="s">
        <v>1320</v>
      </c>
      <c r="B724" s="116" t="s">
        <v>1321</v>
      </c>
      <c r="C724" s="33" t="s">
        <v>743</v>
      </c>
      <c r="D724" s="69">
        <v>28</v>
      </c>
      <c r="E724" s="75"/>
      <c r="F724" s="35"/>
      <c r="G724" s="154"/>
    </row>
    <row r="725" spans="1:7" x14ac:dyDescent="0.2">
      <c r="A725" s="218" t="s">
        <v>1322</v>
      </c>
      <c r="B725" s="210" t="s">
        <v>1323</v>
      </c>
      <c r="C725" s="252"/>
      <c r="D725" s="239"/>
      <c r="E725" s="274"/>
      <c r="F725" s="275"/>
      <c r="G725" s="276"/>
    </row>
    <row r="726" spans="1:7" x14ac:dyDescent="0.2">
      <c r="A726" s="91" t="s">
        <v>1324</v>
      </c>
      <c r="B726" s="7" t="s">
        <v>1271</v>
      </c>
      <c r="C726" s="41"/>
      <c r="D726" s="69"/>
      <c r="E726" s="75"/>
      <c r="F726" s="35"/>
      <c r="G726" s="154"/>
    </row>
    <row r="727" spans="1:7" ht="38.25" x14ac:dyDescent="0.2">
      <c r="A727" s="91" t="s">
        <v>1325</v>
      </c>
      <c r="B727" s="116" t="s">
        <v>1326</v>
      </c>
      <c r="C727" s="41"/>
      <c r="D727" s="69"/>
      <c r="E727" s="75"/>
      <c r="F727" s="35"/>
      <c r="G727" s="154"/>
    </row>
    <row r="728" spans="1:7" x14ac:dyDescent="0.2">
      <c r="A728" s="91" t="s">
        <v>1327</v>
      </c>
      <c r="B728" s="116" t="s">
        <v>1275</v>
      </c>
      <c r="C728" s="33" t="s">
        <v>743</v>
      </c>
      <c r="D728" s="69">
        <v>60</v>
      </c>
      <c r="E728" s="75"/>
      <c r="F728" s="35"/>
      <c r="G728" s="154"/>
    </row>
    <row r="729" spans="1:7" x14ac:dyDescent="0.2">
      <c r="A729" s="91" t="s">
        <v>2674</v>
      </c>
      <c r="B729" s="116" t="s">
        <v>1328</v>
      </c>
      <c r="C729" s="33" t="s">
        <v>743</v>
      </c>
      <c r="D729" s="69">
        <v>155</v>
      </c>
      <c r="E729" s="75"/>
      <c r="F729" s="35"/>
      <c r="G729" s="154"/>
    </row>
    <row r="730" spans="1:7" x14ac:dyDescent="0.2">
      <c r="A730" s="91" t="s">
        <v>1329</v>
      </c>
      <c r="B730" s="36" t="s">
        <v>1277</v>
      </c>
      <c r="C730" s="41"/>
      <c r="D730" s="69"/>
      <c r="E730" s="75"/>
      <c r="F730" s="35"/>
      <c r="G730" s="154"/>
    </row>
    <row r="731" spans="1:7" ht="38.25" x14ac:dyDescent="0.2">
      <c r="A731" s="91" t="s">
        <v>1330</v>
      </c>
      <c r="B731" s="116" t="s">
        <v>1279</v>
      </c>
      <c r="C731" s="41"/>
      <c r="D731" s="69"/>
      <c r="E731" s="75"/>
      <c r="F731" s="35"/>
      <c r="G731" s="154"/>
    </row>
    <row r="732" spans="1:7" x14ac:dyDescent="0.2">
      <c r="A732" s="91" t="s">
        <v>1331</v>
      </c>
      <c r="B732" s="116" t="s">
        <v>1332</v>
      </c>
      <c r="C732" s="33" t="s">
        <v>743</v>
      </c>
      <c r="D732" s="69">
        <v>60</v>
      </c>
      <c r="E732" s="75"/>
      <c r="F732" s="35"/>
      <c r="G732" s="154"/>
    </row>
    <row r="733" spans="1:7" x14ac:dyDescent="0.2">
      <c r="A733" s="91" t="s">
        <v>1333</v>
      </c>
      <c r="B733" s="116" t="s">
        <v>1334</v>
      </c>
      <c r="C733" s="33" t="s">
        <v>743</v>
      </c>
      <c r="D733" s="69">
        <v>155</v>
      </c>
      <c r="E733" s="75"/>
      <c r="F733" s="35"/>
      <c r="G733" s="154"/>
    </row>
    <row r="734" spans="1:7" x14ac:dyDescent="0.2">
      <c r="A734" s="91" t="s">
        <v>1335</v>
      </c>
      <c r="B734" s="36" t="s">
        <v>1297</v>
      </c>
      <c r="C734" s="41"/>
      <c r="D734" s="69"/>
      <c r="E734" s="75"/>
      <c r="F734" s="35"/>
      <c r="G734" s="154"/>
    </row>
    <row r="735" spans="1:7" ht="63.75" x14ac:dyDescent="0.2">
      <c r="A735" s="91" t="s">
        <v>1336</v>
      </c>
      <c r="B735" s="116" t="s">
        <v>1299</v>
      </c>
      <c r="C735" s="41"/>
      <c r="D735" s="69"/>
      <c r="E735" s="75"/>
      <c r="F735" s="35"/>
      <c r="G735" s="154"/>
    </row>
    <row r="736" spans="1:7" x14ac:dyDescent="0.2">
      <c r="A736" s="91" t="s">
        <v>1337</v>
      </c>
      <c r="B736" s="117" t="s">
        <v>1338</v>
      </c>
      <c r="C736" s="33" t="s">
        <v>3</v>
      </c>
      <c r="D736" s="69">
        <v>9</v>
      </c>
      <c r="E736" s="75"/>
      <c r="F736" s="35"/>
      <c r="G736" s="154"/>
    </row>
    <row r="737" spans="1:7" x14ac:dyDescent="0.2">
      <c r="A737" s="91" t="s">
        <v>1339</v>
      </c>
      <c r="B737" s="117" t="s">
        <v>1340</v>
      </c>
      <c r="C737" s="33" t="s">
        <v>3</v>
      </c>
      <c r="D737" s="69">
        <v>20</v>
      </c>
      <c r="E737" s="75"/>
      <c r="F737" s="35"/>
      <c r="G737" s="154"/>
    </row>
    <row r="738" spans="1:7" x14ac:dyDescent="0.2">
      <c r="A738" s="218" t="s">
        <v>1341</v>
      </c>
      <c r="B738" s="210" t="s">
        <v>1342</v>
      </c>
      <c r="C738" s="252"/>
      <c r="D738" s="239"/>
      <c r="E738" s="274"/>
      <c r="F738" s="275"/>
      <c r="G738" s="276"/>
    </row>
    <row r="739" spans="1:7" x14ac:dyDescent="0.2">
      <c r="A739" s="91" t="s">
        <v>1343</v>
      </c>
      <c r="B739" s="7" t="s">
        <v>1271</v>
      </c>
      <c r="C739" s="41"/>
      <c r="D739" s="69"/>
      <c r="E739" s="75"/>
      <c r="F739" s="35"/>
      <c r="G739" s="154"/>
    </row>
    <row r="740" spans="1:7" ht="38.25" x14ac:dyDescent="0.2">
      <c r="A740" s="91" t="s">
        <v>1344</v>
      </c>
      <c r="B740" s="116" t="s">
        <v>1326</v>
      </c>
      <c r="C740" s="41"/>
      <c r="D740" s="69"/>
      <c r="E740" s="75"/>
      <c r="F740" s="35"/>
      <c r="G740" s="154"/>
    </row>
    <row r="741" spans="1:7" x14ac:dyDescent="0.2">
      <c r="A741" s="91" t="s">
        <v>1345</v>
      </c>
      <c r="B741" s="116" t="s">
        <v>1275</v>
      </c>
      <c r="C741" s="33" t="s">
        <v>743</v>
      </c>
      <c r="D741" s="69">
        <v>535</v>
      </c>
      <c r="E741" s="75"/>
      <c r="F741" s="35"/>
      <c r="G741" s="154"/>
    </row>
    <row r="742" spans="1:7" x14ac:dyDescent="0.2">
      <c r="A742" s="91" t="s">
        <v>1346</v>
      </c>
      <c r="B742" s="7" t="s">
        <v>1277</v>
      </c>
      <c r="C742" s="41"/>
      <c r="D742" s="69"/>
      <c r="E742" s="75"/>
      <c r="F742" s="35"/>
      <c r="G742" s="154"/>
    </row>
    <row r="743" spans="1:7" ht="25.5" x14ac:dyDescent="0.2">
      <c r="A743" s="91" t="s">
        <v>1347</v>
      </c>
      <c r="B743" s="116" t="s">
        <v>1348</v>
      </c>
      <c r="C743" s="41"/>
      <c r="D743" s="69"/>
      <c r="E743" s="75"/>
      <c r="F743" s="35"/>
      <c r="G743" s="154"/>
    </row>
    <row r="744" spans="1:7" x14ac:dyDescent="0.2">
      <c r="A744" s="91" t="s">
        <v>1349</v>
      </c>
      <c r="B744" s="116" t="s">
        <v>1350</v>
      </c>
      <c r="C744" s="33" t="s">
        <v>743</v>
      </c>
      <c r="D744" s="69">
        <v>1144</v>
      </c>
      <c r="E744" s="75"/>
      <c r="F744" s="35"/>
      <c r="G744" s="154"/>
    </row>
    <row r="745" spans="1:7" x14ac:dyDescent="0.2">
      <c r="A745" s="91" t="s">
        <v>1351</v>
      </c>
      <c r="B745" s="117" t="s">
        <v>1352</v>
      </c>
      <c r="C745" s="33" t="s">
        <v>743</v>
      </c>
      <c r="D745" s="69">
        <v>1144</v>
      </c>
      <c r="E745" s="75"/>
      <c r="F745" s="35"/>
      <c r="G745" s="154"/>
    </row>
    <row r="746" spans="1:7" x14ac:dyDescent="0.2">
      <c r="A746" s="91" t="s">
        <v>1353</v>
      </c>
      <c r="B746" s="36" t="s">
        <v>1297</v>
      </c>
      <c r="C746" s="33"/>
      <c r="D746" s="69"/>
      <c r="E746" s="75"/>
      <c r="F746" s="35"/>
      <c r="G746" s="154"/>
    </row>
    <row r="747" spans="1:7" ht="63.75" x14ac:dyDescent="0.2">
      <c r="A747" s="91" t="s">
        <v>1354</v>
      </c>
      <c r="B747" s="116" t="s">
        <v>1299</v>
      </c>
      <c r="C747" s="33"/>
      <c r="D747" s="69"/>
      <c r="E747" s="75"/>
      <c r="F747" s="35"/>
      <c r="G747" s="154"/>
    </row>
    <row r="748" spans="1:7" x14ac:dyDescent="0.2">
      <c r="A748" s="91" t="s">
        <v>1355</v>
      </c>
      <c r="B748" s="116" t="s">
        <v>1356</v>
      </c>
      <c r="C748" s="33" t="s">
        <v>3</v>
      </c>
      <c r="D748" s="69">
        <v>47</v>
      </c>
      <c r="E748" s="75"/>
      <c r="F748" s="35"/>
      <c r="G748" s="154"/>
    </row>
    <row r="749" spans="1:7" ht="25.5" x14ac:dyDescent="0.2">
      <c r="A749" s="91" t="s">
        <v>1357</v>
      </c>
      <c r="B749" s="116" t="s">
        <v>1358</v>
      </c>
      <c r="C749" s="33" t="s">
        <v>3</v>
      </c>
      <c r="D749" s="69">
        <v>6</v>
      </c>
      <c r="E749" s="75"/>
      <c r="F749" s="35"/>
      <c r="G749" s="154"/>
    </row>
    <row r="750" spans="1:7" x14ac:dyDescent="0.2">
      <c r="A750" s="218" t="s">
        <v>1359</v>
      </c>
      <c r="B750" s="210" t="s">
        <v>1360</v>
      </c>
      <c r="C750" s="252"/>
      <c r="D750" s="239"/>
      <c r="E750" s="274"/>
      <c r="F750" s="275"/>
      <c r="G750" s="276"/>
    </row>
    <row r="751" spans="1:7" x14ac:dyDescent="0.2">
      <c r="A751" s="91" t="s">
        <v>1361</v>
      </c>
      <c r="B751" s="36" t="s">
        <v>1271</v>
      </c>
      <c r="C751" s="33"/>
      <c r="D751" s="69"/>
      <c r="E751" s="75"/>
      <c r="F751" s="35"/>
      <c r="G751" s="154"/>
    </row>
    <row r="752" spans="1:7" ht="38.25" x14ac:dyDescent="0.2">
      <c r="A752" s="91" t="s">
        <v>1362</v>
      </c>
      <c r="B752" s="116" t="s">
        <v>1363</v>
      </c>
      <c r="C752" s="33"/>
      <c r="D752" s="69"/>
      <c r="E752" s="75"/>
      <c r="F752" s="35"/>
      <c r="G752" s="154"/>
    </row>
    <row r="753" spans="1:7" x14ac:dyDescent="0.2">
      <c r="A753" s="91" t="s">
        <v>1364</v>
      </c>
      <c r="B753" s="116" t="s">
        <v>1275</v>
      </c>
      <c r="C753" s="33" t="s">
        <v>743</v>
      </c>
      <c r="D753" s="69">
        <v>25</v>
      </c>
      <c r="E753" s="75"/>
      <c r="F753" s="35"/>
      <c r="G753" s="154"/>
    </row>
    <row r="754" spans="1:7" x14ac:dyDescent="0.2">
      <c r="A754" s="91" t="s">
        <v>1365</v>
      </c>
      <c r="B754" s="36" t="s">
        <v>1277</v>
      </c>
      <c r="C754" s="33"/>
      <c r="D754" s="69"/>
      <c r="E754" s="75"/>
      <c r="F754" s="35"/>
      <c r="G754" s="154"/>
    </row>
    <row r="755" spans="1:7" ht="38.25" x14ac:dyDescent="0.2">
      <c r="A755" s="91" t="s">
        <v>1366</v>
      </c>
      <c r="B755" s="116" t="s">
        <v>1367</v>
      </c>
      <c r="C755" s="33"/>
      <c r="D755" s="69"/>
      <c r="E755" s="75"/>
      <c r="F755" s="35"/>
      <c r="G755" s="154"/>
    </row>
    <row r="756" spans="1:7" x14ac:dyDescent="0.2">
      <c r="A756" s="91" t="s">
        <v>1368</v>
      </c>
      <c r="B756" s="116" t="s">
        <v>1369</v>
      </c>
      <c r="C756" s="33" t="s">
        <v>743</v>
      </c>
      <c r="D756" s="69">
        <v>25</v>
      </c>
      <c r="E756" s="75"/>
      <c r="F756" s="35"/>
      <c r="G756" s="154"/>
    </row>
    <row r="757" spans="1:7" x14ac:dyDescent="0.2">
      <c r="A757" s="91" t="s">
        <v>1370</v>
      </c>
      <c r="B757" s="36" t="s">
        <v>1247</v>
      </c>
      <c r="C757" s="55"/>
      <c r="D757" s="69"/>
      <c r="E757" s="75"/>
      <c r="F757" s="35"/>
      <c r="G757" s="154"/>
    </row>
    <row r="758" spans="1:7" ht="25.5" x14ac:dyDescent="0.2">
      <c r="A758" s="91" t="s">
        <v>1371</v>
      </c>
      <c r="B758" s="116" t="s">
        <v>1372</v>
      </c>
      <c r="C758" s="33" t="s">
        <v>3</v>
      </c>
      <c r="D758" s="69">
        <v>5</v>
      </c>
      <c r="E758" s="75"/>
      <c r="F758" s="35"/>
      <c r="G758" s="154"/>
    </row>
    <row r="759" spans="1:7" ht="25.5" x14ac:dyDescent="0.2">
      <c r="A759" s="91" t="s">
        <v>1373</v>
      </c>
      <c r="B759" s="117" t="s">
        <v>1374</v>
      </c>
      <c r="C759" s="33" t="s">
        <v>3</v>
      </c>
      <c r="D759" s="69">
        <v>5</v>
      </c>
      <c r="E759" s="75"/>
      <c r="F759" s="35"/>
      <c r="G759" s="154"/>
    </row>
    <row r="760" spans="1:7" ht="17.25" customHeight="1" x14ac:dyDescent="0.2">
      <c r="A760" s="91" t="s">
        <v>1375</v>
      </c>
      <c r="B760" s="116" t="s">
        <v>1376</v>
      </c>
      <c r="C760" s="33" t="s">
        <v>3</v>
      </c>
      <c r="D760" s="69">
        <v>5</v>
      </c>
      <c r="E760" s="75"/>
      <c r="F760" s="35"/>
      <c r="G760" s="154"/>
    </row>
    <row r="761" spans="1:7" x14ac:dyDescent="0.2">
      <c r="A761" s="218" t="s">
        <v>1377</v>
      </c>
      <c r="B761" s="210" t="s">
        <v>1378</v>
      </c>
      <c r="C761" s="252"/>
      <c r="D761" s="239"/>
      <c r="E761" s="274"/>
      <c r="F761" s="275"/>
      <c r="G761" s="276"/>
    </row>
    <row r="762" spans="1:7" x14ac:dyDescent="0.2">
      <c r="A762" s="91" t="s">
        <v>1379</v>
      </c>
      <c r="B762" s="36" t="s">
        <v>1263</v>
      </c>
      <c r="C762" s="55"/>
      <c r="D762" s="69"/>
      <c r="E762" s="75"/>
      <c r="F762" s="35"/>
      <c r="G762" s="154"/>
    </row>
    <row r="763" spans="1:7" ht="38.25" x14ac:dyDescent="0.2">
      <c r="A763" s="91" t="s">
        <v>1380</v>
      </c>
      <c r="B763" s="116" t="s">
        <v>1381</v>
      </c>
      <c r="C763" s="55"/>
      <c r="D763" s="69"/>
      <c r="E763" s="75"/>
      <c r="F763" s="35"/>
      <c r="G763" s="154"/>
    </row>
    <row r="764" spans="1:7" x14ac:dyDescent="0.2">
      <c r="A764" s="91" t="s">
        <v>1382</v>
      </c>
      <c r="B764" s="116" t="s">
        <v>1383</v>
      </c>
      <c r="C764" s="33" t="s">
        <v>3</v>
      </c>
      <c r="D764" s="69">
        <v>29</v>
      </c>
      <c r="E764" s="75"/>
      <c r="F764" s="35"/>
      <c r="G764" s="154"/>
    </row>
    <row r="765" spans="1:7" ht="38.25" x14ac:dyDescent="0.2">
      <c r="A765" s="91" t="s">
        <v>1384</v>
      </c>
      <c r="B765" s="116" t="s">
        <v>1385</v>
      </c>
      <c r="C765" s="33" t="s">
        <v>3</v>
      </c>
      <c r="D765" s="69">
        <v>3</v>
      </c>
      <c r="E765" s="75"/>
      <c r="F765" s="35"/>
      <c r="G765" s="154"/>
    </row>
    <row r="766" spans="1:7" x14ac:dyDescent="0.2">
      <c r="A766" s="91" t="s">
        <v>1386</v>
      </c>
      <c r="B766" s="7" t="s">
        <v>1271</v>
      </c>
      <c r="C766" s="33"/>
      <c r="D766" s="69"/>
      <c r="E766" s="75"/>
      <c r="F766" s="35"/>
      <c r="G766" s="154"/>
    </row>
    <row r="767" spans="1:7" ht="38.25" x14ac:dyDescent="0.2">
      <c r="A767" s="91" t="s">
        <v>1387</v>
      </c>
      <c r="B767" s="116" t="s">
        <v>1388</v>
      </c>
      <c r="C767" s="33"/>
      <c r="D767" s="69"/>
      <c r="E767" s="75"/>
      <c r="F767" s="35"/>
      <c r="G767" s="154"/>
    </row>
    <row r="768" spans="1:7" x14ac:dyDescent="0.2">
      <c r="A768" s="91" t="s">
        <v>1389</v>
      </c>
      <c r="B768" s="116" t="s">
        <v>1231</v>
      </c>
      <c r="C768" s="33" t="s">
        <v>743</v>
      </c>
      <c r="D768" s="69">
        <v>179</v>
      </c>
      <c r="E768" s="75"/>
      <c r="F768" s="35"/>
      <c r="G768" s="154"/>
    </row>
    <row r="769" spans="1:7" x14ac:dyDescent="0.2">
      <c r="A769" s="91" t="s">
        <v>1390</v>
      </c>
      <c r="B769" s="116" t="s">
        <v>1391</v>
      </c>
      <c r="C769" s="33" t="s">
        <v>743</v>
      </c>
      <c r="D769" s="69">
        <v>8</v>
      </c>
      <c r="E769" s="75"/>
      <c r="F769" s="35"/>
      <c r="G769" s="154"/>
    </row>
    <row r="770" spans="1:7" x14ac:dyDescent="0.2">
      <c r="A770" s="91" t="s">
        <v>1392</v>
      </c>
      <c r="B770" s="116" t="s">
        <v>1233</v>
      </c>
      <c r="C770" s="33" t="s">
        <v>743</v>
      </c>
      <c r="D770" s="69">
        <v>9</v>
      </c>
      <c r="E770" s="75"/>
      <c r="F770" s="35"/>
      <c r="G770" s="154"/>
    </row>
    <row r="771" spans="1:7" x14ac:dyDescent="0.2">
      <c r="A771" s="91" t="s">
        <v>1393</v>
      </c>
      <c r="B771" s="36" t="s">
        <v>1277</v>
      </c>
      <c r="C771" s="33"/>
      <c r="D771" s="69"/>
      <c r="E771" s="75"/>
      <c r="F771" s="35"/>
      <c r="G771" s="154"/>
    </row>
    <row r="772" spans="1:7" ht="25.5" x14ac:dyDescent="0.2">
      <c r="A772" s="91" t="s">
        <v>1394</v>
      </c>
      <c r="B772" s="116" t="s">
        <v>1395</v>
      </c>
      <c r="C772" s="33"/>
      <c r="D772" s="69"/>
      <c r="E772" s="75"/>
      <c r="F772" s="35"/>
      <c r="G772" s="154"/>
    </row>
    <row r="773" spans="1:7" x14ac:dyDescent="0.2">
      <c r="A773" s="91" t="s">
        <v>1396</v>
      </c>
      <c r="B773" s="116" t="s">
        <v>1397</v>
      </c>
      <c r="C773" s="33" t="s">
        <v>743</v>
      </c>
      <c r="D773" s="69">
        <v>507</v>
      </c>
      <c r="E773" s="75"/>
      <c r="F773" s="35"/>
      <c r="G773" s="154"/>
    </row>
    <row r="774" spans="1:7" x14ac:dyDescent="0.2">
      <c r="A774" s="91" t="s">
        <v>1398</v>
      </c>
      <c r="B774" s="116" t="s">
        <v>1399</v>
      </c>
      <c r="C774" s="33" t="s">
        <v>743</v>
      </c>
      <c r="D774" s="69">
        <v>8</v>
      </c>
      <c r="E774" s="75"/>
      <c r="F774" s="35"/>
      <c r="G774" s="154"/>
    </row>
    <row r="775" spans="1:7" x14ac:dyDescent="0.2">
      <c r="A775" s="91" t="s">
        <v>1400</v>
      </c>
      <c r="B775" s="116" t="s">
        <v>1221</v>
      </c>
      <c r="C775" s="33" t="s">
        <v>743</v>
      </c>
      <c r="D775" s="69">
        <v>9</v>
      </c>
      <c r="E775" s="75"/>
      <c r="F775" s="35"/>
      <c r="G775" s="154"/>
    </row>
    <row r="776" spans="1:7" x14ac:dyDescent="0.2">
      <c r="A776" s="91" t="s">
        <v>1401</v>
      </c>
      <c r="B776" s="34" t="s">
        <v>1247</v>
      </c>
      <c r="C776" s="33"/>
      <c r="D776" s="69"/>
      <c r="E776" s="75"/>
      <c r="F776" s="35"/>
      <c r="G776" s="154"/>
    </row>
    <row r="777" spans="1:7" ht="25.5" x14ac:dyDescent="0.2">
      <c r="A777" s="91" t="s">
        <v>1402</v>
      </c>
      <c r="B777" s="116" t="s">
        <v>1403</v>
      </c>
      <c r="C777" s="33" t="s">
        <v>3</v>
      </c>
      <c r="D777" s="69">
        <v>23</v>
      </c>
      <c r="E777" s="75"/>
      <c r="F777" s="35"/>
      <c r="G777" s="154"/>
    </row>
    <row r="778" spans="1:7" ht="38.25" x14ac:dyDescent="0.2">
      <c r="A778" s="91" t="s">
        <v>1404</v>
      </c>
      <c r="B778" s="116" t="s">
        <v>1405</v>
      </c>
      <c r="C778" s="33" t="s">
        <v>3</v>
      </c>
      <c r="D778" s="69">
        <v>6</v>
      </c>
      <c r="E778" s="75"/>
      <c r="F778" s="35"/>
      <c r="G778" s="154"/>
    </row>
    <row r="779" spans="1:7" ht="25.5" x14ac:dyDescent="0.2">
      <c r="A779" s="91" t="s">
        <v>1406</v>
      </c>
      <c r="B779" s="116" t="s">
        <v>1407</v>
      </c>
      <c r="C779" s="33" t="s">
        <v>3</v>
      </c>
      <c r="D779" s="69">
        <v>8</v>
      </c>
      <c r="E779" s="75"/>
      <c r="F779" s="35"/>
      <c r="G779" s="154"/>
    </row>
    <row r="780" spans="1:7" ht="25.5" x14ac:dyDescent="0.2">
      <c r="A780" s="91" t="s">
        <v>1408</v>
      </c>
      <c r="B780" s="116" t="s">
        <v>1409</v>
      </c>
      <c r="C780" s="33" t="s">
        <v>3</v>
      </c>
      <c r="D780" s="69">
        <v>1</v>
      </c>
      <c r="E780" s="75"/>
      <c r="F780" s="35"/>
      <c r="G780" s="154"/>
    </row>
    <row r="781" spans="1:7" ht="25.5" x14ac:dyDescent="0.2">
      <c r="A781" s="91" t="s">
        <v>1410</v>
      </c>
      <c r="B781" s="116" t="s">
        <v>1411</v>
      </c>
      <c r="C781" s="33" t="s">
        <v>3</v>
      </c>
      <c r="D781" s="69">
        <v>1</v>
      </c>
      <c r="E781" s="75"/>
      <c r="F781" s="35"/>
      <c r="G781" s="154"/>
    </row>
    <row r="782" spans="1:7" x14ac:dyDescent="0.2">
      <c r="A782" s="218" t="s">
        <v>1412</v>
      </c>
      <c r="B782" s="210" t="s">
        <v>1413</v>
      </c>
      <c r="C782" s="252"/>
      <c r="D782" s="239"/>
      <c r="E782" s="274"/>
      <c r="F782" s="275"/>
      <c r="G782" s="276"/>
    </row>
    <row r="783" spans="1:7" x14ac:dyDescent="0.2">
      <c r="A783" s="91" t="s">
        <v>1414</v>
      </c>
      <c r="B783" s="34" t="s">
        <v>1263</v>
      </c>
      <c r="C783" s="33"/>
      <c r="D783" s="69"/>
      <c r="E783" s="75"/>
      <c r="F783" s="35"/>
      <c r="G783" s="154"/>
    </row>
    <row r="784" spans="1:7" ht="38.25" x14ac:dyDescent="0.2">
      <c r="A784" s="91" t="s">
        <v>1415</v>
      </c>
      <c r="B784" s="117" t="s">
        <v>1381</v>
      </c>
      <c r="C784" s="33"/>
      <c r="D784" s="69"/>
      <c r="E784" s="75"/>
      <c r="F784" s="35"/>
      <c r="G784" s="154"/>
    </row>
    <row r="785" spans="1:7" x14ac:dyDescent="0.2">
      <c r="A785" s="91" t="s">
        <v>1416</v>
      </c>
      <c r="B785" s="14" t="s">
        <v>1417</v>
      </c>
      <c r="C785" s="33" t="s">
        <v>3</v>
      </c>
      <c r="D785" s="69">
        <v>4</v>
      </c>
      <c r="E785" s="75"/>
      <c r="F785" s="35"/>
      <c r="G785" s="154"/>
    </row>
    <row r="786" spans="1:7" x14ac:dyDescent="0.2">
      <c r="A786" s="91" t="s">
        <v>1418</v>
      </c>
      <c r="B786" s="14" t="s">
        <v>1383</v>
      </c>
      <c r="C786" s="33" t="s">
        <v>3</v>
      </c>
      <c r="D786" s="69">
        <v>2</v>
      </c>
      <c r="E786" s="75"/>
      <c r="F786" s="35"/>
      <c r="G786" s="154"/>
    </row>
    <row r="787" spans="1:7" x14ac:dyDescent="0.2">
      <c r="A787" s="91" t="s">
        <v>1419</v>
      </c>
      <c r="B787" s="14" t="s">
        <v>1420</v>
      </c>
      <c r="C787" s="33" t="s">
        <v>3</v>
      </c>
      <c r="D787" s="69">
        <v>113</v>
      </c>
      <c r="E787" s="75"/>
      <c r="F787" s="35"/>
      <c r="G787" s="154"/>
    </row>
    <row r="788" spans="1:7" ht="25.5" x14ac:dyDescent="0.2">
      <c r="A788" s="91" t="s">
        <v>1421</v>
      </c>
      <c r="B788" s="117" t="s">
        <v>1422</v>
      </c>
      <c r="C788" s="33" t="s">
        <v>3</v>
      </c>
      <c r="D788" s="69">
        <v>5</v>
      </c>
      <c r="E788" s="75"/>
      <c r="F788" s="35"/>
      <c r="G788" s="154"/>
    </row>
    <row r="789" spans="1:7" ht="38.25" x14ac:dyDescent="0.2">
      <c r="A789" s="91" t="s">
        <v>1423</v>
      </c>
      <c r="B789" s="117" t="s">
        <v>1385</v>
      </c>
      <c r="C789" s="33" t="s">
        <v>3</v>
      </c>
      <c r="D789" s="69">
        <v>13</v>
      </c>
      <c r="E789" s="75"/>
      <c r="F789" s="35"/>
      <c r="G789" s="154"/>
    </row>
    <row r="790" spans="1:7" x14ac:dyDescent="0.2">
      <c r="A790" s="91" t="s">
        <v>1424</v>
      </c>
      <c r="B790" s="34" t="s">
        <v>1271</v>
      </c>
      <c r="C790" s="33"/>
      <c r="D790" s="69"/>
      <c r="E790" s="75"/>
      <c r="F790" s="35"/>
      <c r="G790" s="154"/>
    </row>
    <row r="791" spans="1:7" ht="38.25" x14ac:dyDescent="0.2">
      <c r="A791" s="91" t="s">
        <v>1425</v>
      </c>
      <c r="B791" s="117" t="s">
        <v>1273</v>
      </c>
      <c r="C791" s="33"/>
      <c r="D791" s="69"/>
      <c r="E791" s="75"/>
      <c r="F791" s="35"/>
      <c r="G791" s="154"/>
    </row>
    <row r="792" spans="1:7" x14ac:dyDescent="0.2">
      <c r="A792" s="91" t="s">
        <v>1426</v>
      </c>
      <c r="B792" s="14" t="s">
        <v>1231</v>
      </c>
      <c r="C792" s="33" t="s">
        <v>743</v>
      </c>
      <c r="D792" s="69">
        <v>496</v>
      </c>
      <c r="E792" s="75"/>
      <c r="F792" s="35"/>
      <c r="G792" s="154"/>
    </row>
    <row r="793" spans="1:7" x14ac:dyDescent="0.2">
      <c r="A793" s="91" t="s">
        <v>1427</v>
      </c>
      <c r="B793" s="14" t="s">
        <v>1391</v>
      </c>
      <c r="C793" s="33" t="s">
        <v>743</v>
      </c>
      <c r="D793" s="69">
        <v>14</v>
      </c>
      <c r="E793" s="75"/>
      <c r="F793" s="35"/>
      <c r="G793" s="154"/>
    </row>
    <row r="794" spans="1:7" x14ac:dyDescent="0.2">
      <c r="A794" s="91" t="s">
        <v>1428</v>
      </c>
      <c r="B794" s="14" t="s">
        <v>1233</v>
      </c>
      <c r="C794" s="33" t="s">
        <v>743</v>
      </c>
      <c r="D794" s="69">
        <v>36</v>
      </c>
      <c r="E794" s="75"/>
      <c r="F794" s="35"/>
      <c r="G794" s="154"/>
    </row>
    <row r="795" spans="1:7" x14ac:dyDescent="0.2">
      <c r="A795" s="91" t="s">
        <v>1429</v>
      </c>
      <c r="B795" s="34" t="s">
        <v>1277</v>
      </c>
      <c r="C795" s="33"/>
      <c r="D795" s="69"/>
      <c r="E795" s="75"/>
      <c r="F795" s="35"/>
      <c r="G795" s="154"/>
    </row>
    <row r="796" spans="1:7" ht="25.5" x14ac:dyDescent="0.2">
      <c r="A796" s="91" t="s">
        <v>1430</v>
      </c>
      <c r="B796" s="117" t="s">
        <v>1395</v>
      </c>
      <c r="C796" s="33"/>
      <c r="D796" s="69"/>
      <c r="E796" s="75"/>
      <c r="F796" s="35"/>
      <c r="G796" s="154"/>
    </row>
    <row r="797" spans="1:7" x14ac:dyDescent="0.2">
      <c r="A797" s="91" t="s">
        <v>1431</v>
      </c>
      <c r="B797" s="14" t="s">
        <v>1397</v>
      </c>
      <c r="C797" s="33" t="s">
        <v>743</v>
      </c>
      <c r="D797" s="69">
        <v>1360</v>
      </c>
      <c r="E797" s="75"/>
      <c r="F797" s="35"/>
      <c r="G797" s="154"/>
    </row>
    <row r="798" spans="1:7" x14ac:dyDescent="0.2">
      <c r="A798" s="91" t="s">
        <v>1432</v>
      </c>
      <c r="B798" s="14" t="s">
        <v>1433</v>
      </c>
      <c r="C798" s="33" t="s">
        <v>743</v>
      </c>
      <c r="D798" s="69">
        <v>134</v>
      </c>
      <c r="E798" s="75"/>
      <c r="F798" s="35"/>
      <c r="G798" s="154"/>
    </row>
    <row r="799" spans="1:7" x14ac:dyDescent="0.2">
      <c r="A799" s="91" t="s">
        <v>1434</v>
      </c>
      <c r="B799" s="117" t="s">
        <v>1435</v>
      </c>
      <c r="C799" s="33" t="s">
        <v>743</v>
      </c>
      <c r="D799" s="69">
        <v>158</v>
      </c>
      <c r="E799" s="75"/>
      <c r="F799" s="35"/>
      <c r="G799" s="154"/>
    </row>
    <row r="800" spans="1:7" x14ac:dyDescent="0.2">
      <c r="A800" s="91" t="s">
        <v>1436</v>
      </c>
      <c r="B800" s="116" t="s">
        <v>1399</v>
      </c>
      <c r="C800" s="33" t="s">
        <v>743</v>
      </c>
      <c r="D800" s="69">
        <v>156</v>
      </c>
      <c r="E800" s="75"/>
      <c r="F800" s="35"/>
      <c r="G800" s="154"/>
    </row>
    <row r="801" spans="1:7" x14ac:dyDescent="0.2">
      <c r="A801" s="91" t="s">
        <v>1437</v>
      </c>
      <c r="B801" s="116" t="s">
        <v>1221</v>
      </c>
      <c r="C801" s="33" t="s">
        <v>743</v>
      </c>
      <c r="D801" s="69">
        <v>45</v>
      </c>
      <c r="E801" s="75"/>
      <c r="F801" s="35"/>
      <c r="G801" s="154"/>
    </row>
    <row r="802" spans="1:7" x14ac:dyDescent="0.2">
      <c r="A802" s="91" t="s">
        <v>1438</v>
      </c>
      <c r="B802" s="14" t="s">
        <v>1369</v>
      </c>
      <c r="C802" s="33" t="s">
        <v>743</v>
      </c>
      <c r="D802" s="69">
        <v>378</v>
      </c>
      <c r="E802" s="75"/>
      <c r="F802" s="35"/>
      <c r="G802" s="154"/>
    </row>
    <row r="803" spans="1:7" x14ac:dyDescent="0.2">
      <c r="A803" s="91" t="s">
        <v>1439</v>
      </c>
      <c r="B803" s="36" t="s">
        <v>1247</v>
      </c>
      <c r="C803" s="33"/>
      <c r="D803" s="69"/>
      <c r="E803" s="75"/>
      <c r="F803" s="35"/>
      <c r="G803" s="154"/>
    </row>
    <row r="804" spans="1:7" x14ac:dyDescent="0.2">
      <c r="A804" s="91" t="s">
        <v>1440</v>
      </c>
      <c r="B804" s="117" t="s">
        <v>1441</v>
      </c>
      <c r="C804" s="33" t="s">
        <v>3</v>
      </c>
      <c r="D804" s="69">
        <v>4</v>
      </c>
      <c r="E804" s="75"/>
      <c r="F804" s="35"/>
      <c r="G804" s="154"/>
    </row>
    <row r="805" spans="1:7" x14ac:dyDescent="0.2">
      <c r="A805" s="91" t="s">
        <v>1442</v>
      </c>
      <c r="B805" s="116" t="s">
        <v>1443</v>
      </c>
      <c r="C805" s="33" t="s">
        <v>3</v>
      </c>
      <c r="D805" s="69">
        <v>2</v>
      </c>
      <c r="E805" s="75"/>
      <c r="F805" s="35"/>
      <c r="G805" s="154"/>
    </row>
    <row r="806" spans="1:7" ht="25.5" x14ac:dyDescent="0.2">
      <c r="A806" s="91" t="s">
        <v>1444</v>
      </c>
      <c r="B806" s="116" t="s">
        <v>1403</v>
      </c>
      <c r="C806" s="33" t="s">
        <v>3</v>
      </c>
      <c r="D806" s="69">
        <v>2</v>
      </c>
      <c r="E806" s="75"/>
      <c r="F806" s="35"/>
      <c r="G806" s="154"/>
    </row>
    <row r="807" spans="1:7" ht="25.5" x14ac:dyDescent="0.2">
      <c r="A807" s="91" t="s">
        <v>1445</v>
      </c>
      <c r="B807" s="116" t="s">
        <v>1407</v>
      </c>
      <c r="C807" s="33" t="s">
        <v>3</v>
      </c>
      <c r="D807" s="69">
        <v>1</v>
      </c>
      <c r="E807" s="75"/>
      <c r="F807" s="35"/>
      <c r="G807" s="154"/>
    </row>
    <row r="808" spans="1:7" ht="38.25" x14ac:dyDescent="0.2">
      <c r="A808" s="218" t="s">
        <v>1446</v>
      </c>
      <c r="B808" s="272" t="s">
        <v>1447</v>
      </c>
      <c r="C808" s="252"/>
      <c r="D808" s="239"/>
      <c r="E808" s="274"/>
      <c r="F808" s="275"/>
      <c r="G808" s="277"/>
    </row>
    <row r="809" spans="1:7" x14ac:dyDescent="0.2">
      <c r="A809" s="91" t="s">
        <v>1448</v>
      </c>
      <c r="B809" s="7" t="s">
        <v>1449</v>
      </c>
      <c r="C809" s="33"/>
      <c r="D809" s="69"/>
      <c r="E809" s="75"/>
      <c r="F809" s="35"/>
      <c r="G809" s="154"/>
    </row>
    <row r="810" spans="1:7" ht="25.5" x14ac:dyDescent="0.2">
      <c r="A810" s="91" t="s">
        <v>1450</v>
      </c>
      <c r="B810" s="116" t="s">
        <v>1451</v>
      </c>
      <c r="C810" s="33" t="s">
        <v>3</v>
      </c>
      <c r="D810" s="69">
        <v>1</v>
      </c>
      <c r="E810" s="75"/>
      <c r="F810" s="35"/>
      <c r="G810" s="154"/>
    </row>
    <row r="811" spans="1:7" x14ac:dyDescent="0.2">
      <c r="A811" s="91" t="s">
        <v>1452</v>
      </c>
      <c r="B811" s="116" t="s">
        <v>1453</v>
      </c>
      <c r="C811" s="33" t="s">
        <v>3</v>
      </c>
      <c r="D811" s="69">
        <v>1</v>
      </c>
      <c r="E811" s="75"/>
      <c r="F811" s="35"/>
      <c r="G811" s="154"/>
    </row>
    <row r="812" spans="1:7" ht="25.5" x14ac:dyDescent="0.2">
      <c r="A812" s="91" t="s">
        <v>1454</v>
      </c>
      <c r="B812" s="116" t="s">
        <v>1455</v>
      </c>
      <c r="C812" s="33" t="s">
        <v>3</v>
      </c>
      <c r="D812" s="69">
        <v>1</v>
      </c>
      <c r="E812" s="75"/>
      <c r="F812" s="35"/>
      <c r="G812" s="154"/>
    </row>
    <row r="813" spans="1:7" ht="25.5" x14ac:dyDescent="0.2">
      <c r="A813" s="91" t="s">
        <v>1456</v>
      </c>
      <c r="B813" s="116" t="s">
        <v>1457</v>
      </c>
      <c r="C813" s="33" t="s">
        <v>3</v>
      </c>
      <c r="D813" s="69">
        <v>1</v>
      </c>
      <c r="E813" s="75"/>
      <c r="F813" s="35"/>
      <c r="G813" s="154"/>
    </row>
    <row r="814" spans="1:7" x14ac:dyDescent="0.2">
      <c r="A814" s="91" t="s">
        <v>1458</v>
      </c>
      <c r="B814" s="36" t="s">
        <v>1459</v>
      </c>
      <c r="C814" s="33"/>
      <c r="D814" s="69"/>
      <c r="E814" s="75"/>
      <c r="F814" s="35"/>
      <c r="G814" s="154"/>
    </row>
    <row r="815" spans="1:7" ht="25.5" x14ac:dyDescent="0.2">
      <c r="A815" s="91" t="s">
        <v>1460</v>
      </c>
      <c r="B815" s="116" t="s">
        <v>1461</v>
      </c>
      <c r="C815" s="33" t="s">
        <v>3</v>
      </c>
      <c r="D815" s="69">
        <v>3</v>
      </c>
      <c r="E815" s="75"/>
      <c r="F815" s="35"/>
      <c r="G815" s="154"/>
    </row>
    <row r="816" spans="1:7" x14ac:dyDescent="0.2">
      <c r="A816" s="91" t="s">
        <v>1462</v>
      </c>
      <c r="B816" s="116" t="s">
        <v>1463</v>
      </c>
      <c r="C816" s="33" t="s">
        <v>3</v>
      </c>
      <c r="D816" s="69">
        <v>6</v>
      </c>
      <c r="E816" s="75"/>
      <c r="F816" s="35"/>
      <c r="G816" s="154"/>
    </row>
    <row r="817" spans="1:7" ht="25.5" x14ac:dyDescent="0.2">
      <c r="A817" s="91" t="s">
        <v>1464</v>
      </c>
      <c r="B817" s="116" t="s">
        <v>1465</v>
      </c>
      <c r="C817" s="33" t="s">
        <v>3</v>
      </c>
      <c r="D817" s="69">
        <v>1</v>
      </c>
      <c r="E817" s="75"/>
      <c r="F817" s="35"/>
      <c r="G817" s="154"/>
    </row>
    <row r="818" spans="1:7" x14ac:dyDescent="0.2">
      <c r="A818" s="91" t="s">
        <v>1466</v>
      </c>
      <c r="B818" s="117" t="s">
        <v>1467</v>
      </c>
      <c r="C818" s="33" t="s">
        <v>743</v>
      </c>
      <c r="D818" s="69">
        <v>20</v>
      </c>
      <c r="E818" s="75"/>
      <c r="F818" s="35"/>
      <c r="G818" s="154"/>
    </row>
    <row r="819" spans="1:7" ht="25.5" x14ac:dyDescent="0.2">
      <c r="A819" s="91" t="s">
        <v>1468</v>
      </c>
      <c r="B819" s="116" t="s">
        <v>1469</v>
      </c>
      <c r="C819" s="33" t="s">
        <v>3</v>
      </c>
      <c r="D819" s="69">
        <v>60</v>
      </c>
      <c r="E819" s="75"/>
      <c r="F819" s="35"/>
      <c r="G819" s="154"/>
    </row>
    <row r="820" spans="1:7" x14ac:dyDescent="0.2">
      <c r="A820" s="91" t="s">
        <v>1470</v>
      </c>
      <c r="B820" s="116" t="s">
        <v>1471</v>
      </c>
      <c r="C820" s="33" t="s">
        <v>743</v>
      </c>
      <c r="D820" s="69">
        <v>20</v>
      </c>
      <c r="E820" s="75"/>
      <c r="F820" s="35"/>
      <c r="G820" s="154"/>
    </row>
    <row r="821" spans="1:7" x14ac:dyDescent="0.2">
      <c r="A821" s="91" t="s">
        <v>1472</v>
      </c>
      <c r="B821" s="116" t="s">
        <v>1473</v>
      </c>
      <c r="C821" s="33" t="s">
        <v>3</v>
      </c>
      <c r="D821" s="69">
        <v>60</v>
      </c>
      <c r="E821" s="75"/>
      <c r="F821" s="35"/>
      <c r="G821" s="154"/>
    </row>
    <row r="822" spans="1:7" ht="25.5" x14ac:dyDescent="0.2">
      <c r="A822" s="91" t="s">
        <v>1474</v>
      </c>
      <c r="B822" s="116" t="s">
        <v>1475</v>
      </c>
      <c r="C822" s="33" t="s">
        <v>3</v>
      </c>
      <c r="D822" s="69">
        <v>1</v>
      </c>
      <c r="E822" s="75"/>
      <c r="F822" s="35"/>
      <c r="G822" s="154"/>
    </row>
    <row r="823" spans="1:7" x14ac:dyDescent="0.2">
      <c r="A823" s="91" t="s">
        <v>1476</v>
      </c>
      <c r="B823" s="116" t="s">
        <v>1477</v>
      </c>
      <c r="C823" s="33" t="s">
        <v>3</v>
      </c>
      <c r="D823" s="69">
        <v>2</v>
      </c>
      <c r="E823" s="75"/>
      <c r="F823" s="35"/>
      <c r="G823" s="154"/>
    </row>
    <row r="824" spans="1:7" ht="25.5" x14ac:dyDescent="0.2">
      <c r="A824" s="91" t="s">
        <v>1478</v>
      </c>
      <c r="B824" s="116" t="s">
        <v>1479</v>
      </c>
      <c r="C824" s="33" t="s">
        <v>3</v>
      </c>
      <c r="D824" s="69">
        <v>2</v>
      </c>
      <c r="E824" s="75"/>
      <c r="F824" s="35"/>
      <c r="G824" s="154"/>
    </row>
    <row r="825" spans="1:7" x14ac:dyDescent="0.2">
      <c r="A825" s="91" t="s">
        <v>1480</v>
      </c>
      <c r="B825" s="36" t="s">
        <v>1481</v>
      </c>
      <c r="C825" s="33"/>
      <c r="D825" s="69"/>
      <c r="E825" s="75"/>
      <c r="F825" s="35"/>
      <c r="G825" s="154"/>
    </row>
    <row r="826" spans="1:7" x14ac:dyDescent="0.2">
      <c r="A826" s="91" t="s">
        <v>1482</v>
      </c>
      <c r="B826" s="116" t="s">
        <v>1483</v>
      </c>
      <c r="C826" s="33" t="s">
        <v>3</v>
      </c>
      <c r="D826" s="69">
        <v>2</v>
      </c>
      <c r="E826" s="75"/>
      <c r="F826" s="35"/>
      <c r="G826" s="154"/>
    </row>
    <row r="827" spans="1:7" x14ac:dyDescent="0.2">
      <c r="A827" s="91" t="s">
        <v>1484</v>
      </c>
      <c r="B827" s="116" t="s">
        <v>1485</v>
      </c>
      <c r="C827" s="33" t="s">
        <v>3</v>
      </c>
      <c r="D827" s="69">
        <v>2</v>
      </c>
      <c r="E827" s="75"/>
      <c r="F827" s="35"/>
      <c r="G827" s="154"/>
    </row>
    <row r="828" spans="1:7" x14ac:dyDescent="0.2">
      <c r="A828" s="91" t="s">
        <v>1486</v>
      </c>
      <c r="B828" s="116" t="s">
        <v>1487</v>
      </c>
      <c r="C828" s="33" t="s">
        <v>3</v>
      </c>
      <c r="D828" s="69">
        <v>6</v>
      </c>
      <c r="E828" s="75"/>
      <c r="F828" s="35"/>
      <c r="G828" s="154"/>
    </row>
    <row r="829" spans="1:7" x14ac:dyDescent="0.2">
      <c r="A829" s="91" t="s">
        <v>1488</v>
      </c>
      <c r="B829" s="116" t="s">
        <v>1489</v>
      </c>
      <c r="C829" s="33" t="s">
        <v>3</v>
      </c>
      <c r="D829" s="69">
        <v>6</v>
      </c>
      <c r="E829" s="75"/>
      <c r="F829" s="35"/>
      <c r="G829" s="154"/>
    </row>
    <row r="830" spans="1:7" x14ac:dyDescent="0.2">
      <c r="A830" s="91" t="s">
        <v>1490</v>
      </c>
      <c r="B830" s="116" t="s">
        <v>1491</v>
      </c>
      <c r="C830" s="33" t="s">
        <v>3</v>
      </c>
      <c r="D830" s="69">
        <v>2</v>
      </c>
      <c r="E830" s="75"/>
      <c r="F830" s="35"/>
      <c r="G830" s="154"/>
    </row>
    <row r="831" spans="1:7" x14ac:dyDescent="0.2">
      <c r="A831" s="91" t="s">
        <v>1492</v>
      </c>
      <c r="B831" s="116" t="s">
        <v>1493</v>
      </c>
      <c r="C831" s="33" t="s">
        <v>3</v>
      </c>
      <c r="D831" s="69">
        <v>20</v>
      </c>
      <c r="E831" s="75"/>
      <c r="F831" s="35"/>
      <c r="G831" s="154"/>
    </row>
    <row r="832" spans="1:7" x14ac:dyDescent="0.2">
      <c r="A832" s="91" t="s">
        <v>1494</v>
      </c>
      <c r="B832" s="116" t="s">
        <v>1495</v>
      </c>
      <c r="C832" s="33" t="s">
        <v>3</v>
      </c>
      <c r="D832" s="69">
        <v>2</v>
      </c>
      <c r="E832" s="75"/>
      <c r="F832" s="35"/>
      <c r="G832" s="154"/>
    </row>
    <row r="833" spans="1:7" x14ac:dyDescent="0.2">
      <c r="A833" s="91" t="s">
        <v>1496</v>
      </c>
      <c r="B833" s="7" t="s">
        <v>1497</v>
      </c>
      <c r="C833" s="33"/>
      <c r="D833" s="69">
        <v>0</v>
      </c>
      <c r="E833" s="75"/>
      <c r="F833" s="35"/>
      <c r="G833" s="154"/>
    </row>
    <row r="834" spans="1:7" x14ac:dyDescent="0.2">
      <c r="A834" s="91" t="s">
        <v>1498</v>
      </c>
      <c r="B834" s="116" t="s">
        <v>1499</v>
      </c>
      <c r="C834" s="33" t="s">
        <v>743</v>
      </c>
      <c r="D834" s="69">
        <v>250</v>
      </c>
      <c r="E834" s="75"/>
      <c r="F834" s="35"/>
      <c r="G834" s="154"/>
    </row>
    <row r="835" spans="1:7" x14ac:dyDescent="0.2">
      <c r="A835" s="91" t="s">
        <v>1500</v>
      </c>
      <c r="B835" s="116" t="s">
        <v>1489</v>
      </c>
      <c r="C835" s="33" t="s">
        <v>3</v>
      </c>
      <c r="D835" s="69">
        <v>19</v>
      </c>
      <c r="E835" s="75"/>
      <c r="F835" s="35"/>
      <c r="G835" s="154"/>
    </row>
    <row r="836" spans="1:7" ht="25.5" x14ac:dyDescent="0.2">
      <c r="A836" s="91" t="s">
        <v>1501</v>
      </c>
      <c r="B836" s="116" t="s">
        <v>1502</v>
      </c>
      <c r="C836" s="33" t="s">
        <v>743</v>
      </c>
      <c r="D836" s="69">
        <v>49</v>
      </c>
      <c r="E836" s="75"/>
      <c r="F836" s="35"/>
      <c r="G836" s="154"/>
    </row>
    <row r="837" spans="1:7" x14ac:dyDescent="0.2">
      <c r="A837" s="91" t="s">
        <v>1503</v>
      </c>
      <c r="B837" s="117" t="s">
        <v>1493</v>
      </c>
      <c r="C837" s="33" t="s">
        <v>3</v>
      </c>
      <c r="D837" s="69">
        <v>82</v>
      </c>
      <c r="E837" s="75"/>
      <c r="F837" s="35"/>
      <c r="G837" s="154"/>
    </row>
    <row r="838" spans="1:7" x14ac:dyDescent="0.2">
      <c r="A838" s="91" t="s">
        <v>1504</v>
      </c>
      <c r="B838" s="116" t="s">
        <v>1495</v>
      </c>
      <c r="C838" s="33" t="s">
        <v>3</v>
      </c>
      <c r="D838" s="69">
        <v>9</v>
      </c>
      <c r="E838" s="75"/>
      <c r="F838" s="35"/>
      <c r="G838" s="154"/>
    </row>
    <row r="839" spans="1:7" ht="25.5" x14ac:dyDescent="0.2">
      <c r="A839" s="91" t="s">
        <v>1505</v>
      </c>
      <c r="B839" s="117" t="s">
        <v>1506</v>
      </c>
      <c r="C839" s="33" t="s">
        <v>3</v>
      </c>
      <c r="D839" s="69">
        <v>1</v>
      </c>
      <c r="E839" s="75"/>
      <c r="F839" s="35"/>
      <c r="G839" s="154"/>
    </row>
    <row r="840" spans="1:7" ht="42" customHeight="1" x14ac:dyDescent="0.2">
      <c r="A840" s="91" t="s">
        <v>1507</v>
      </c>
      <c r="B840" s="116" t="s">
        <v>1508</v>
      </c>
      <c r="C840" s="33" t="s">
        <v>3</v>
      </c>
      <c r="D840" s="69">
        <v>1</v>
      </c>
      <c r="E840" s="75"/>
      <c r="F840" s="35"/>
      <c r="G840" s="154"/>
    </row>
    <row r="841" spans="1:7" x14ac:dyDescent="0.2">
      <c r="A841" s="218" t="s">
        <v>1509</v>
      </c>
      <c r="B841" s="272" t="s">
        <v>1510</v>
      </c>
      <c r="C841" s="252"/>
      <c r="D841" s="239"/>
      <c r="E841" s="274"/>
      <c r="F841" s="275"/>
      <c r="G841" s="277"/>
    </row>
    <row r="842" spans="1:7" ht="25.5" x14ac:dyDescent="0.2">
      <c r="A842" s="91" t="s">
        <v>1511</v>
      </c>
      <c r="B842" s="36" t="s">
        <v>1512</v>
      </c>
      <c r="C842" s="33"/>
      <c r="D842" s="69"/>
      <c r="E842" s="75"/>
      <c r="F842" s="35"/>
      <c r="G842" s="154"/>
    </row>
    <row r="843" spans="1:7" ht="25.5" x14ac:dyDescent="0.2">
      <c r="A843" s="91" t="s">
        <v>1513</v>
      </c>
      <c r="B843" s="116" t="s">
        <v>1514</v>
      </c>
      <c r="C843" s="33" t="s">
        <v>3</v>
      </c>
      <c r="D843" s="69">
        <v>1</v>
      </c>
      <c r="E843" s="75"/>
      <c r="F843" s="35"/>
      <c r="G843" s="154"/>
    </row>
    <row r="844" spans="1:7" ht="25.5" x14ac:dyDescent="0.2">
      <c r="A844" s="91" t="s">
        <v>1515</v>
      </c>
      <c r="B844" s="116" t="s">
        <v>1516</v>
      </c>
      <c r="C844" s="33"/>
      <c r="D844" s="69"/>
      <c r="E844" s="75"/>
      <c r="F844" s="35"/>
      <c r="G844" s="154"/>
    </row>
    <row r="845" spans="1:7" x14ac:dyDescent="0.2">
      <c r="A845" s="91" t="s">
        <v>1517</v>
      </c>
      <c r="B845" s="116" t="s">
        <v>1518</v>
      </c>
      <c r="C845" s="33" t="s">
        <v>3</v>
      </c>
      <c r="D845" s="69">
        <v>1</v>
      </c>
      <c r="E845" s="75"/>
      <c r="F845" s="35"/>
      <c r="G845" s="154"/>
    </row>
    <row r="846" spans="1:7" ht="25.5" x14ac:dyDescent="0.2">
      <c r="A846" s="91" t="s">
        <v>1519</v>
      </c>
      <c r="B846" s="116" t="s">
        <v>1520</v>
      </c>
      <c r="C846" s="33"/>
      <c r="D846" s="69"/>
      <c r="E846" s="75"/>
      <c r="F846" s="35"/>
      <c r="G846" s="154"/>
    </row>
    <row r="847" spans="1:7" x14ac:dyDescent="0.2">
      <c r="A847" s="91" t="s">
        <v>1521</v>
      </c>
      <c r="B847" s="116" t="s">
        <v>1522</v>
      </c>
      <c r="C847" s="33" t="s">
        <v>743</v>
      </c>
      <c r="D847" s="69">
        <v>45</v>
      </c>
      <c r="E847" s="75"/>
      <c r="F847" s="35"/>
      <c r="G847" s="154"/>
    </row>
    <row r="848" spans="1:7" x14ac:dyDescent="0.2">
      <c r="A848" s="91" t="s">
        <v>1523</v>
      </c>
      <c r="B848" s="116" t="s">
        <v>1524</v>
      </c>
      <c r="C848" s="33"/>
      <c r="D848" s="69"/>
      <c r="E848" s="75"/>
      <c r="F848" s="35"/>
      <c r="G848" s="154"/>
    </row>
    <row r="849" spans="1:10" x14ac:dyDescent="0.2">
      <c r="A849" s="91" t="s">
        <v>1525</v>
      </c>
      <c r="B849" s="116" t="s">
        <v>1526</v>
      </c>
      <c r="C849" s="33" t="s">
        <v>743</v>
      </c>
      <c r="D849" s="69">
        <v>45</v>
      </c>
      <c r="E849" s="75"/>
      <c r="F849" s="35"/>
      <c r="G849" s="154"/>
    </row>
    <row r="850" spans="1:10" ht="51" x14ac:dyDescent="0.2">
      <c r="A850" s="91" t="s">
        <v>1527</v>
      </c>
      <c r="B850" s="116" t="s">
        <v>1528</v>
      </c>
      <c r="C850" s="33"/>
      <c r="D850" s="69"/>
      <c r="E850" s="75"/>
      <c r="F850" s="35"/>
      <c r="G850" s="154"/>
    </row>
    <row r="851" spans="1:10" x14ac:dyDescent="0.2">
      <c r="A851" s="91" t="s">
        <v>1529</v>
      </c>
      <c r="B851" s="116" t="s">
        <v>1530</v>
      </c>
      <c r="C851" s="33" t="s">
        <v>743</v>
      </c>
      <c r="D851" s="69">
        <v>11</v>
      </c>
      <c r="E851" s="75"/>
      <c r="F851" s="35"/>
      <c r="G851" s="154"/>
    </row>
    <row r="852" spans="1:10" x14ac:dyDescent="0.2">
      <c r="A852" s="91" t="s">
        <v>1531</v>
      </c>
      <c r="B852" s="116" t="s">
        <v>1532</v>
      </c>
      <c r="C852" s="33" t="s">
        <v>743</v>
      </c>
      <c r="D852" s="69">
        <v>56</v>
      </c>
      <c r="E852" s="75"/>
      <c r="F852" s="35"/>
      <c r="G852" s="154"/>
    </row>
    <row r="853" spans="1:10" x14ac:dyDescent="0.2">
      <c r="A853" s="91" t="s">
        <v>1533</v>
      </c>
      <c r="B853" s="36" t="s">
        <v>1534</v>
      </c>
      <c r="C853" s="33"/>
      <c r="D853" s="69"/>
      <c r="E853" s="75"/>
      <c r="F853" s="35"/>
      <c r="G853" s="154"/>
    </row>
    <row r="854" spans="1:10" ht="51" x14ac:dyDescent="0.2">
      <c r="A854" s="91" t="s">
        <v>1535</v>
      </c>
      <c r="B854" s="116" t="s">
        <v>1528</v>
      </c>
      <c r="C854" s="33"/>
      <c r="D854" s="69"/>
      <c r="E854" s="75"/>
      <c r="F854" s="35"/>
      <c r="G854" s="154"/>
    </row>
    <row r="855" spans="1:10" x14ac:dyDescent="0.2">
      <c r="A855" s="91" t="s">
        <v>1536</v>
      </c>
      <c r="B855" s="116" t="s">
        <v>1532</v>
      </c>
      <c r="C855" s="33" t="s">
        <v>743</v>
      </c>
      <c r="D855" s="69">
        <v>63</v>
      </c>
      <c r="E855" s="75"/>
      <c r="F855" s="35"/>
      <c r="G855" s="154"/>
    </row>
    <row r="856" spans="1:10" ht="38.25" x14ac:dyDescent="0.2">
      <c r="A856" s="91" t="s">
        <v>1537</v>
      </c>
      <c r="B856" s="116" t="s">
        <v>1538</v>
      </c>
      <c r="C856" s="33" t="s">
        <v>3</v>
      </c>
      <c r="D856" s="69">
        <v>2</v>
      </c>
      <c r="E856" s="75"/>
      <c r="F856" s="35"/>
      <c r="G856" s="154"/>
    </row>
    <row r="857" spans="1:10" ht="54" customHeight="1" x14ac:dyDescent="0.2">
      <c r="A857" s="91" t="s">
        <v>1539</v>
      </c>
      <c r="B857" s="116" t="s">
        <v>1540</v>
      </c>
      <c r="C857" s="33"/>
      <c r="D857" s="69"/>
      <c r="E857" s="75"/>
      <c r="F857" s="35"/>
      <c r="G857" s="154"/>
    </row>
    <row r="858" spans="1:10" x14ac:dyDescent="0.2">
      <c r="A858" s="91" t="s">
        <v>1541</v>
      </c>
      <c r="B858" s="116" t="s">
        <v>1542</v>
      </c>
      <c r="C858" s="33" t="s">
        <v>3</v>
      </c>
      <c r="D858" s="69">
        <v>2</v>
      </c>
      <c r="E858" s="75"/>
      <c r="F858" s="35"/>
      <c r="G858" s="154"/>
    </row>
    <row r="859" spans="1:10" x14ac:dyDescent="0.2">
      <c r="A859" s="300" t="s">
        <v>1543</v>
      </c>
      <c r="B859" s="210" t="s">
        <v>141</v>
      </c>
      <c r="C859" s="252"/>
      <c r="D859" s="239"/>
      <c r="E859" s="274"/>
      <c r="F859" s="275"/>
      <c r="G859" s="276"/>
    </row>
    <row r="860" spans="1:10" x14ac:dyDescent="0.2">
      <c r="A860" s="128" t="s">
        <v>1544</v>
      </c>
      <c r="B860" s="116" t="s">
        <v>1545</v>
      </c>
      <c r="C860" s="33" t="s">
        <v>3</v>
      </c>
      <c r="D860" s="69">
        <v>1</v>
      </c>
      <c r="E860" s="75"/>
      <c r="F860" s="35"/>
      <c r="G860" s="154"/>
    </row>
    <row r="861" spans="1:10" ht="25.5" x14ac:dyDescent="0.2">
      <c r="A861" s="128" t="s">
        <v>1546</v>
      </c>
      <c r="B861" s="116" t="s">
        <v>1547</v>
      </c>
      <c r="C861" s="33" t="s">
        <v>3</v>
      </c>
      <c r="D861" s="69">
        <v>1</v>
      </c>
      <c r="E861" s="75"/>
      <c r="F861" s="35"/>
      <c r="G861" s="154"/>
    </row>
    <row r="862" spans="1:10" ht="25.5" x14ac:dyDescent="0.2">
      <c r="A862" s="128" t="s">
        <v>1548</v>
      </c>
      <c r="B862" s="117" t="s">
        <v>1549</v>
      </c>
      <c r="C862" s="33" t="s">
        <v>3</v>
      </c>
      <c r="D862" s="69">
        <v>1</v>
      </c>
      <c r="E862" s="75"/>
      <c r="F862" s="35"/>
      <c r="G862" s="154"/>
    </row>
    <row r="863" spans="1:10" s="258" customFormat="1" ht="18" customHeight="1" x14ac:dyDescent="0.25">
      <c r="A863" s="153">
        <v>5</v>
      </c>
      <c r="B863" s="110" t="s">
        <v>1550</v>
      </c>
      <c r="C863" s="153"/>
      <c r="D863" s="153"/>
      <c r="E863" s="153"/>
      <c r="F863" s="153"/>
      <c r="G863" s="254"/>
      <c r="H863" s="255"/>
      <c r="I863" s="256"/>
      <c r="J863" s="257"/>
    </row>
    <row r="864" spans="1:10" x14ac:dyDescent="0.2">
      <c r="A864" s="218" t="s">
        <v>1551</v>
      </c>
      <c r="B864" s="210" t="s">
        <v>1552</v>
      </c>
      <c r="C864" s="252"/>
      <c r="D864" s="278"/>
      <c r="E864" s="278"/>
      <c r="F864" s="253"/>
      <c r="G864" s="279">
        <f>SUM(F867:F874)</f>
        <v>0</v>
      </c>
    </row>
    <row r="865" spans="1:7" x14ac:dyDescent="0.2">
      <c r="A865" s="91" t="s">
        <v>1554</v>
      </c>
      <c r="B865" s="36" t="s">
        <v>1227</v>
      </c>
      <c r="C865" s="33"/>
      <c r="D865" s="70"/>
      <c r="E865" s="156"/>
      <c r="F865" s="157"/>
      <c r="G865" s="19"/>
    </row>
    <row r="866" spans="1:7" ht="25.5" x14ac:dyDescent="0.2">
      <c r="A866" s="91" t="s">
        <v>1555</v>
      </c>
      <c r="B866" s="116" t="s">
        <v>1556</v>
      </c>
      <c r="C866" s="33"/>
      <c r="D866" s="70"/>
      <c r="E866" s="156"/>
      <c r="F866" s="157"/>
      <c r="G866" s="19"/>
    </row>
    <row r="867" spans="1:7" x14ac:dyDescent="0.2">
      <c r="A867" s="91" t="s">
        <v>1557</v>
      </c>
      <c r="B867" s="116" t="s">
        <v>1558</v>
      </c>
      <c r="C867" s="33" t="s">
        <v>743</v>
      </c>
      <c r="D867" s="158">
        <f>7+7+4*32+3*3+3+3*16</f>
        <v>202</v>
      </c>
      <c r="E867" s="157"/>
      <c r="F867" s="157"/>
      <c r="G867" s="19"/>
    </row>
    <row r="868" spans="1:7" x14ac:dyDescent="0.2">
      <c r="A868" s="91" t="s">
        <v>1559</v>
      </c>
      <c r="B868" s="116" t="s">
        <v>1560</v>
      </c>
      <c r="C868" s="33" t="s">
        <v>743</v>
      </c>
      <c r="D868" s="158">
        <f>3*125</f>
        <v>375</v>
      </c>
      <c r="E868" s="157"/>
      <c r="F868" s="157"/>
      <c r="G868" s="19"/>
    </row>
    <row r="869" spans="1:7" x14ac:dyDescent="0.2">
      <c r="A869" s="91" t="s">
        <v>1561</v>
      </c>
      <c r="B869" s="36" t="s">
        <v>1562</v>
      </c>
      <c r="C869" s="33"/>
      <c r="D869" s="70"/>
      <c r="E869" s="157"/>
      <c r="F869" s="157"/>
      <c r="G869" s="19"/>
    </row>
    <row r="870" spans="1:7" ht="89.25" x14ac:dyDescent="0.2">
      <c r="A870" s="91" t="s">
        <v>1563</v>
      </c>
      <c r="B870" s="116" t="s">
        <v>1564</v>
      </c>
      <c r="C870" s="33"/>
      <c r="D870" s="70"/>
      <c r="E870" s="157"/>
      <c r="F870" s="157"/>
      <c r="G870" s="19"/>
    </row>
    <row r="871" spans="1:7" x14ac:dyDescent="0.2">
      <c r="A871" s="91" t="s">
        <v>1565</v>
      </c>
      <c r="B871" s="155" t="s">
        <v>1566</v>
      </c>
      <c r="C871" s="33" t="s">
        <v>3</v>
      </c>
      <c r="D871" s="158">
        <v>6</v>
      </c>
      <c r="E871" s="157"/>
      <c r="F871" s="157"/>
      <c r="G871" s="19"/>
    </row>
    <row r="872" spans="1:7" x14ac:dyDescent="0.2">
      <c r="A872" s="91" t="s">
        <v>1567</v>
      </c>
      <c r="B872" s="155" t="s">
        <v>1568</v>
      </c>
      <c r="C872" s="33" t="s">
        <v>3</v>
      </c>
      <c r="D872" s="158">
        <v>2</v>
      </c>
      <c r="E872" s="157"/>
      <c r="F872" s="157"/>
      <c r="G872" s="19"/>
    </row>
    <row r="873" spans="1:7" ht="102" x14ac:dyDescent="0.2">
      <c r="A873" s="91" t="s">
        <v>1569</v>
      </c>
      <c r="B873" s="116" t="s">
        <v>1570</v>
      </c>
      <c r="C873" s="33"/>
      <c r="D873" s="70"/>
      <c r="E873" s="157"/>
      <c r="F873" s="157"/>
      <c r="G873" s="159"/>
    </row>
    <row r="874" spans="1:7" x14ac:dyDescent="0.2">
      <c r="A874" s="91" t="s">
        <v>1571</v>
      </c>
      <c r="B874" s="155" t="s">
        <v>1572</v>
      </c>
      <c r="C874" s="33" t="s">
        <v>3</v>
      </c>
      <c r="D874" s="158">
        <v>1</v>
      </c>
      <c r="E874" s="157"/>
      <c r="F874" s="157"/>
      <c r="G874" s="159"/>
    </row>
    <row r="875" spans="1:7" x14ac:dyDescent="0.2">
      <c r="A875" s="218" t="s">
        <v>1573</v>
      </c>
      <c r="B875" s="210" t="s">
        <v>1574</v>
      </c>
      <c r="C875" s="252"/>
      <c r="D875" s="278"/>
      <c r="E875" s="280"/>
      <c r="F875" s="280"/>
      <c r="G875" s="281"/>
    </row>
    <row r="876" spans="1:7" ht="51" x14ac:dyDescent="0.2">
      <c r="A876" s="91" t="s">
        <v>1575</v>
      </c>
      <c r="B876" s="116" t="s">
        <v>1576</v>
      </c>
      <c r="C876" s="33"/>
      <c r="D876" s="70"/>
      <c r="E876" s="157"/>
      <c r="F876" s="157"/>
      <c r="G876" s="159"/>
    </row>
    <row r="877" spans="1:7" x14ac:dyDescent="0.2">
      <c r="A877" s="91" t="s">
        <v>1577</v>
      </c>
      <c r="B877" s="117" t="s">
        <v>1578</v>
      </c>
      <c r="C877" s="33" t="s">
        <v>743</v>
      </c>
      <c r="D877" s="158">
        <f>9+8+13+12+10+8+5+9+13+15</f>
        <v>102</v>
      </c>
      <c r="E877" s="160"/>
      <c r="F877" s="157"/>
      <c r="G877" s="30"/>
    </row>
    <row r="878" spans="1:7" ht="38.25" x14ac:dyDescent="0.2">
      <c r="A878" s="91" t="s">
        <v>1579</v>
      </c>
      <c r="B878" s="117" t="s">
        <v>1580</v>
      </c>
      <c r="C878" s="33"/>
      <c r="D878" s="19"/>
      <c r="E878" s="157"/>
      <c r="F878" s="157"/>
      <c r="G878" s="159"/>
    </row>
    <row r="879" spans="1:7" x14ac:dyDescent="0.2">
      <c r="A879" s="91" t="s">
        <v>1581</v>
      </c>
      <c r="B879" s="117" t="s">
        <v>1582</v>
      </c>
      <c r="C879" s="33" t="s">
        <v>743</v>
      </c>
      <c r="D879" s="158">
        <f>7+3+37+44+3+3+3+3+3+3</f>
        <v>109</v>
      </c>
      <c r="E879" s="157"/>
      <c r="F879" s="157"/>
      <c r="G879" s="159"/>
    </row>
    <row r="880" spans="1:7" x14ac:dyDescent="0.2">
      <c r="A880" s="91" t="s">
        <v>1583</v>
      </c>
      <c r="B880" s="117" t="s">
        <v>1584</v>
      </c>
      <c r="C880" s="33" t="s">
        <v>743</v>
      </c>
      <c r="D880" s="158">
        <v>30</v>
      </c>
      <c r="E880" s="157"/>
      <c r="F880" s="157"/>
      <c r="G880" s="159"/>
    </row>
    <row r="881" spans="1:7" x14ac:dyDescent="0.2">
      <c r="A881" s="218" t="s">
        <v>1585</v>
      </c>
      <c r="B881" s="210" t="s">
        <v>1263</v>
      </c>
      <c r="C881" s="252"/>
      <c r="D881" s="278"/>
      <c r="E881" s="280"/>
      <c r="F881" s="280"/>
      <c r="G881" s="281"/>
    </row>
    <row r="882" spans="1:7" ht="38.25" x14ac:dyDescent="0.2">
      <c r="A882" s="91" t="s">
        <v>1586</v>
      </c>
      <c r="B882" s="116" t="s">
        <v>1587</v>
      </c>
      <c r="C882" s="33"/>
      <c r="D882" s="161"/>
      <c r="E882" s="160"/>
      <c r="F882" s="157"/>
      <c r="G882" s="10"/>
    </row>
    <row r="883" spans="1:7" x14ac:dyDescent="0.2">
      <c r="A883" s="91" t="s">
        <v>1588</v>
      </c>
      <c r="B883" s="117" t="s">
        <v>1589</v>
      </c>
      <c r="C883" s="33" t="s">
        <v>3</v>
      </c>
      <c r="D883" s="158">
        <v>24</v>
      </c>
      <c r="E883" s="157"/>
      <c r="F883" s="157"/>
      <c r="G883" s="10"/>
    </row>
    <row r="884" spans="1:7" x14ac:dyDescent="0.2">
      <c r="A884" s="218" t="s">
        <v>1590</v>
      </c>
      <c r="B884" s="210" t="s">
        <v>1591</v>
      </c>
      <c r="C884" s="252"/>
      <c r="D884" s="278"/>
      <c r="E884" s="280"/>
      <c r="F884" s="280"/>
      <c r="G884" s="281"/>
    </row>
    <row r="885" spans="1:7" x14ac:dyDescent="0.2">
      <c r="A885" s="91" t="s">
        <v>1592</v>
      </c>
      <c r="B885" s="36" t="s">
        <v>1277</v>
      </c>
      <c r="C885" s="33"/>
      <c r="D885" s="161"/>
      <c r="E885" s="160"/>
      <c r="F885" s="160"/>
      <c r="G885" s="30"/>
    </row>
    <row r="886" spans="1:7" ht="38.25" x14ac:dyDescent="0.2">
      <c r="A886" s="91" t="s">
        <v>1593</v>
      </c>
      <c r="B886" s="116" t="s">
        <v>1594</v>
      </c>
      <c r="C886" s="33"/>
      <c r="D886" s="161"/>
      <c r="E886" s="160"/>
      <c r="F886" s="157"/>
      <c r="G886" s="10"/>
    </row>
    <row r="887" spans="1:7" x14ac:dyDescent="0.2">
      <c r="A887" s="91" t="s">
        <v>1595</v>
      </c>
      <c r="B887" s="116" t="s">
        <v>1596</v>
      </c>
      <c r="C887" s="33" t="s">
        <v>743</v>
      </c>
      <c r="D887" s="158">
        <f>2*9+8+13+2*12+40+40+5+2*10+2*8+2*5+2*9+2*13+2*15+7+25+2*37+44+59+44+29+32+57+70+87</f>
        <v>796</v>
      </c>
      <c r="E887" s="157"/>
      <c r="F887" s="157"/>
      <c r="G887" s="10"/>
    </row>
    <row r="888" spans="1:7" x14ac:dyDescent="0.2">
      <c r="A888" s="91" t="s">
        <v>1597</v>
      </c>
      <c r="B888" s="116" t="s">
        <v>1598</v>
      </c>
      <c r="C888" s="33" t="s">
        <v>743</v>
      </c>
      <c r="D888" s="158">
        <v>65</v>
      </c>
      <c r="E888" s="157"/>
      <c r="F888" s="157"/>
      <c r="G888" s="10"/>
    </row>
    <row r="889" spans="1:7" x14ac:dyDescent="0.2">
      <c r="A889" s="91" t="s">
        <v>1599</v>
      </c>
      <c r="B889" s="116" t="s">
        <v>1600</v>
      </c>
      <c r="C889" s="33" t="s">
        <v>743</v>
      </c>
      <c r="D889" s="158">
        <v>97</v>
      </c>
      <c r="E889" s="157"/>
      <c r="F889" s="157"/>
      <c r="G889" s="10"/>
    </row>
    <row r="890" spans="1:7" x14ac:dyDescent="0.2">
      <c r="A890" s="91" t="s">
        <v>1601</v>
      </c>
      <c r="B890" s="116" t="s">
        <v>1602</v>
      </c>
      <c r="C890" s="33" t="s">
        <v>743</v>
      </c>
      <c r="D890" s="158">
        <v>85</v>
      </c>
      <c r="E890" s="157"/>
      <c r="F890" s="157"/>
      <c r="G890" s="10"/>
    </row>
    <row r="891" spans="1:7" x14ac:dyDescent="0.2">
      <c r="A891" s="91" t="s">
        <v>1603</v>
      </c>
      <c r="B891" s="7" t="s">
        <v>1604</v>
      </c>
      <c r="C891" s="41"/>
      <c r="D891" s="161"/>
      <c r="E891" s="160"/>
      <c r="F891" s="157"/>
      <c r="G891" s="10"/>
    </row>
    <row r="892" spans="1:7" ht="51" x14ac:dyDescent="0.2">
      <c r="A892" s="91" t="s">
        <v>1605</v>
      </c>
      <c r="B892" s="117" t="s">
        <v>1606</v>
      </c>
      <c r="C892" s="41" t="s">
        <v>3</v>
      </c>
      <c r="D892" s="158">
        <v>30</v>
      </c>
      <c r="E892" s="157"/>
      <c r="F892" s="157"/>
      <c r="G892" s="10"/>
    </row>
    <row r="893" spans="1:7" x14ac:dyDescent="0.2">
      <c r="A893" s="218" t="s">
        <v>1607</v>
      </c>
      <c r="B893" s="210" t="s">
        <v>1608</v>
      </c>
      <c r="C893" s="252"/>
      <c r="D893" s="278"/>
      <c r="E893" s="280"/>
      <c r="F893" s="280"/>
      <c r="G893" s="281"/>
    </row>
    <row r="894" spans="1:7" x14ac:dyDescent="0.2">
      <c r="A894" s="91" t="s">
        <v>1609</v>
      </c>
      <c r="B894" s="116" t="s">
        <v>1378</v>
      </c>
      <c r="C894" s="41"/>
      <c r="D894" s="70"/>
      <c r="E894" s="162"/>
      <c r="F894" s="157"/>
      <c r="G894" s="10"/>
    </row>
    <row r="895" spans="1:7" ht="25.5" x14ac:dyDescent="0.2">
      <c r="A895" s="91" t="s">
        <v>1610</v>
      </c>
      <c r="B895" s="116" t="s">
        <v>1611</v>
      </c>
      <c r="C895" s="41" t="s">
        <v>3</v>
      </c>
      <c r="D895" s="158">
        <v>12</v>
      </c>
      <c r="E895" s="157"/>
      <c r="F895" s="157"/>
      <c r="G895" s="10"/>
    </row>
    <row r="896" spans="1:7" ht="25.5" x14ac:dyDescent="0.2">
      <c r="A896" s="91" t="s">
        <v>1612</v>
      </c>
      <c r="B896" s="116" t="s">
        <v>1613</v>
      </c>
      <c r="C896" s="41" t="s">
        <v>3</v>
      </c>
      <c r="D896" s="158">
        <v>9</v>
      </c>
      <c r="E896" s="157"/>
      <c r="F896" s="157"/>
      <c r="G896" s="10"/>
    </row>
    <row r="897" spans="1:7" x14ac:dyDescent="0.2">
      <c r="A897" s="91" t="s">
        <v>2675</v>
      </c>
      <c r="B897" s="116" t="s">
        <v>1614</v>
      </c>
      <c r="C897" s="41" t="s">
        <v>3</v>
      </c>
      <c r="D897" s="158">
        <v>3</v>
      </c>
      <c r="E897" s="157"/>
      <c r="F897" s="157"/>
      <c r="G897" s="10"/>
    </row>
    <row r="898" spans="1:7" x14ac:dyDescent="0.2">
      <c r="A898" s="218" t="s">
        <v>1615</v>
      </c>
      <c r="B898" s="210" t="s">
        <v>1247</v>
      </c>
      <c r="C898" s="252"/>
      <c r="D898" s="278"/>
      <c r="E898" s="280"/>
      <c r="F898" s="280"/>
      <c r="G898" s="281"/>
    </row>
    <row r="899" spans="1:7" x14ac:dyDescent="0.2">
      <c r="A899" s="91" t="s">
        <v>1616</v>
      </c>
      <c r="B899" s="36" t="s">
        <v>1617</v>
      </c>
      <c r="C899" s="41"/>
      <c r="D899" s="70"/>
      <c r="E899" s="162"/>
      <c r="F899" s="157"/>
      <c r="G899" s="10"/>
    </row>
    <row r="900" spans="1:7" ht="25.5" x14ac:dyDescent="0.2">
      <c r="A900" s="91" t="s">
        <v>1618</v>
      </c>
      <c r="B900" s="116" t="s">
        <v>1619</v>
      </c>
      <c r="C900" s="41" t="s">
        <v>3</v>
      </c>
      <c r="D900" s="158">
        <v>1</v>
      </c>
      <c r="E900" s="157"/>
      <c r="F900" s="157"/>
      <c r="G900" s="10"/>
    </row>
    <row r="901" spans="1:7" x14ac:dyDescent="0.2">
      <c r="A901" s="91" t="s">
        <v>1620</v>
      </c>
      <c r="B901" s="36" t="s">
        <v>1621</v>
      </c>
      <c r="C901" s="41"/>
      <c r="D901" s="70"/>
      <c r="E901" s="162"/>
      <c r="F901" s="157"/>
      <c r="G901" s="10"/>
    </row>
    <row r="902" spans="1:7" ht="42.75" customHeight="1" x14ac:dyDescent="0.2">
      <c r="A902" s="91" t="s">
        <v>1622</v>
      </c>
      <c r="B902" s="116" t="s">
        <v>1623</v>
      </c>
      <c r="C902" s="41" t="s">
        <v>3</v>
      </c>
      <c r="D902" s="158">
        <v>1</v>
      </c>
      <c r="E902" s="157"/>
      <c r="F902" s="157"/>
      <c r="G902" s="10"/>
    </row>
    <row r="903" spans="1:7" ht="30" customHeight="1" x14ac:dyDescent="0.2">
      <c r="A903" s="91" t="s">
        <v>1624</v>
      </c>
      <c r="B903" s="116" t="s">
        <v>1625</v>
      </c>
      <c r="C903" s="41" t="s">
        <v>3</v>
      </c>
      <c r="D903" s="158">
        <v>2</v>
      </c>
      <c r="E903" s="157"/>
      <c r="F903" s="157"/>
      <c r="G903" s="10"/>
    </row>
    <row r="904" spans="1:7" x14ac:dyDescent="0.2">
      <c r="A904" s="91" t="s">
        <v>1626</v>
      </c>
      <c r="B904" s="36" t="s">
        <v>1627</v>
      </c>
      <c r="C904" s="41"/>
      <c r="D904" s="158"/>
      <c r="E904" s="157"/>
      <c r="F904" s="157"/>
      <c r="G904" s="10"/>
    </row>
    <row r="905" spans="1:7" ht="25.5" x14ac:dyDescent="0.2">
      <c r="A905" s="91" t="s">
        <v>1628</v>
      </c>
      <c r="B905" s="116" t="s">
        <v>1629</v>
      </c>
      <c r="C905" s="41" t="s">
        <v>3</v>
      </c>
      <c r="D905" s="158">
        <v>1</v>
      </c>
      <c r="E905" s="157"/>
      <c r="F905" s="157"/>
      <c r="G905" s="10"/>
    </row>
    <row r="906" spans="1:7" x14ac:dyDescent="0.2">
      <c r="A906" s="91" t="s">
        <v>1630</v>
      </c>
      <c r="B906" s="116" t="s">
        <v>1631</v>
      </c>
      <c r="C906" s="41" t="s">
        <v>3</v>
      </c>
      <c r="D906" s="158">
        <v>1</v>
      </c>
      <c r="E906" s="157"/>
      <c r="F906" s="157"/>
      <c r="G906" s="10"/>
    </row>
    <row r="907" spans="1:7" x14ac:dyDescent="0.2">
      <c r="A907" s="218" t="s">
        <v>1632</v>
      </c>
      <c r="B907" s="210" t="s">
        <v>1633</v>
      </c>
      <c r="C907" s="252"/>
      <c r="D907" s="278"/>
      <c r="E907" s="280"/>
      <c r="F907" s="280"/>
      <c r="G907" s="281"/>
    </row>
    <row r="908" spans="1:7" ht="42" customHeight="1" x14ac:dyDescent="0.2">
      <c r="A908" s="91" t="s">
        <v>1634</v>
      </c>
      <c r="B908" s="117" t="s">
        <v>1635</v>
      </c>
      <c r="C908" s="41"/>
      <c r="D908" s="161"/>
      <c r="E908" s="160"/>
      <c r="F908" s="157"/>
      <c r="G908" s="10"/>
    </row>
    <row r="909" spans="1:7" x14ac:dyDescent="0.2">
      <c r="A909" s="91" t="s">
        <v>1636</v>
      </c>
      <c r="B909" s="116" t="s">
        <v>1637</v>
      </c>
      <c r="C909" s="33" t="s">
        <v>743</v>
      </c>
      <c r="D909" s="158">
        <v>9</v>
      </c>
      <c r="E909" s="157"/>
      <c r="F909" s="157"/>
      <c r="G909" s="10"/>
    </row>
    <row r="910" spans="1:7" x14ac:dyDescent="0.2">
      <c r="A910" s="91" t="s">
        <v>1638</v>
      </c>
      <c r="B910" s="116" t="s">
        <v>1639</v>
      </c>
      <c r="C910" s="33" t="s">
        <v>743</v>
      </c>
      <c r="D910" s="158">
        <v>50</v>
      </c>
      <c r="E910" s="157"/>
      <c r="F910" s="157"/>
      <c r="G910" s="10"/>
    </row>
    <row r="911" spans="1:7" x14ac:dyDescent="0.2">
      <c r="A911" s="91" t="s">
        <v>1640</v>
      </c>
      <c r="B911" s="117" t="s">
        <v>1641</v>
      </c>
      <c r="C911" s="33" t="s">
        <v>743</v>
      </c>
      <c r="D911" s="158">
        <v>12</v>
      </c>
      <c r="E911" s="157"/>
      <c r="F911" s="157"/>
      <c r="G911" s="10"/>
    </row>
    <row r="912" spans="1:7" ht="51" x14ac:dyDescent="0.2">
      <c r="A912" s="91" t="s">
        <v>1642</v>
      </c>
      <c r="B912" s="117" t="s">
        <v>1643</v>
      </c>
      <c r="C912" s="41" t="s">
        <v>3</v>
      </c>
      <c r="D912" s="158">
        <v>1</v>
      </c>
      <c r="E912" s="157"/>
      <c r="F912" s="157"/>
      <c r="G912" s="10"/>
    </row>
    <row r="913" spans="1:7" ht="38.25" x14ac:dyDescent="0.2">
      <c r="A913" s="91" t="s">
        <v>1644</v>
      </c>
      <c r="B913" s="117" t="s">
        <v>1645</v>
      </c>
      <c r="C913" s="41" t="s">
        <v>3</v>
      </c>
      <c r="D913" s="158">
        <v>1</v>
      </c>
      <c r="E913" s="157"/>
      <c r="F913" s="157"/>
      <c r="G913" s="10"/>
    </row>
    <row r="914" spans="1:7" x14ac:dyDescent="0.2">
      <c r="A914" s="218" t="s">
        <v>1646</v>
      </c>
      <c r="B914" s="210" t="s">
        <v>1647</v>
      </c>
      <c r="C914" s="252"/>
      <c r="D914" s="278"/>
      <c r="E914" s="280"/>
      <c r="F914" s="280"/>
      <c r="G914" s="281"/>
    </row>
    <row r="915" spans="1:7" x14ac:dyDescent="0.2">
      <c r="A915" s="91" t="s">
        <v>1648</v>
      </c>
      <c r="B915" s="7" t="s">
        <v>1271</v>
      </c>
      <c r="C915" s="41"/>
      <c r="D915" s="161"/>
      <c r="E915" s="160"/>
      <c r="F915" s="157"/>
      <c r="G915" s="10"/>
    </row>
    <row r="916" spans="1:7" ht="38.25" x14ac:dyDescent="0.2">
      <c r="A916" s="91" t="s">
        <v>1649</v>
      </c>
      <c r="B916" s="116" t="s">
        <v>1363</v>
      </c>
      <c r="C916" s="41"/>
      <c r="D916" s="70"/>
      <c r="E916" s="162"/>
      <c r="F916" s="157"/>
      <c r="G916" s="10"/>
    </row>
    <row r="917" spans="1:7" x14ac:dyDescent="0.2">
      <c r="A917" s="91" t="s">
        <v>1650</v>
      </c>
      <c r="B917" s="116" t="s">
        <v>1275</v>
      </c>
      <c r="C917" s="33" t="s">
        <v>743</v>
      </c>
      <c r="D917" s="158">
        <f>D920</f>
        <v>787</v>
      </c>
      <c r="E917" s="157"/>
      <c r="F917" s="157"/>
      <c r="G917" s="10"/>
    </row>
    <row r="918" spans="1:7" x14ac:dyDescent="0.2">
      <c r="A918" s="91" t="s">
        <v>1651</v>
      </c>
      <c r="B918" s="7" t="s">
        <v>1277</v>
      </c>
      <c r="C918" s="33"/>
      <c r="D918" s="12"/>
      <c r="E918" s="157"/>
      <c r="F918" s="157"/>
      <c r="G918" s="10"/>
    </row>
    <row r="919" spans="1:7" ht="38.25" x14ac:dyDescent="0.2">
      <c r="A919" s="91" t="s">
        <v>1652</v>
      </c>
      <c r="B919" s="116" t="s">
        <v>1367</v>
      </c>
      <c r="C919" s="33"/>
      <c r="D919" s="158"/>
      <c r="E919" s="157"/>
      <c r="F919" s="157"/>
      <c r="G919" s="10"/>
    </row>
    <row r="920" spans="1:7" ht="16.5" customHeight="1" x14ac:dyDescent="0.2">
      <c r="A920" s="91" t="s">
        <v>1653</v>
      </c>
      <c r="B920" s="116" t="s">
        <v>1654</v>
      </c>
      <c r="C920" s="33" t="s">
        <v>743</v>
      </c>
      <c r="D920" s="158">
        <f>(99+105+97+345+70)+71</f>
        <v>787</v>
      </c>
      <c r="E920" s="157"/>
      <c r="F920" s="157"/>
      <c r="G920" s="10"/>
    </row>
    <row r="921" spans="1:7" x14ac:dyDescent="0.2">
      <c r="A921" s="91" t="s">
        <v>1655</v>
      </c>
      <c r="B921" s="36" t="s">
        <v>1247</v>
      </c>
      <c r="C921" s="33"/>
      <c r="D921" s="70"/>
      <c r="E921" s="157"/>
      <c r="F921" s="157"/>
      <c r="G921" s="10"/>
    </row>
    <row r="922" spans="1:7" ht="66.75" customHeight="1" x14ac:dyDescent="0.2">
      <c r="A922" s="91" t="s">
        <v>1656</v>
      </c>
      <c r="B922" s="116" t="s">
        <v>1657</v>
      </c>
      <c r="C922" s="33" t="s">
        <v>3</v>
      </c>
      <c r="D922" s="158">
        <v>1</v>
      </c>
      <c r="E922" s="157"/>
      <c r="F922" s="157"/>
      <c r="G922" s="10"/>
    </row>
    <row r="923" spans="1:7" x14ac:dyDescent="0.2">
      <c r="A923" s="91" t="s">
        <v>1658</v>
      </c>
      <c r="B923" s="116" t="s">
        <v>1659</v>
      </c>
      <c r="C923" s="33" t="s">
        <v>3</v>
      </c>
      <c r="D923" s="158">
        <v>25</v>
      </c>
      <c r="E923" s="157"/>
      <c r="F923" s="157"/>
      <c r="G923" s="10"/>
    </row>
    <row r="924" spans="1:7" ht="25.5" x14ac:dyDescent="0.2">
      <c r="A924" s="91" t="s">
        <v>1660</v>
      </c>
      <c r="B924" s="117" t="s">
        <v>1661</v>
      </c>
      <c r="C924" s="33" t="s">
        <v>3</v>
      </c>
      <c r="D924" s="158">
        <f>3</f>
        <v>3</v>
      </c>
      <c r="E924" s="157"/>
      <c r="F924" s="157"/>
      <c r="G924" s="10"/>
    </row>
    <row r="925" spans="1:7" x14ac:dyDescent="0.2">
      <c r="A925" s="91" t="s">
        <v>1662</v>
      </c>
      <c r="B925" s="116" t="s">
        <v>1663</v>
      </c>
      <c r="C925" s="33" t="s">
        <v>3</v>
      </c>
      <c r="D925" s="158">
        <v>7</v>
      </c>
      <c r="E925" s="157"/>
      <c r="F925" s="157"/>
      <c r="G925" s="10"/>
    </row>
    <row r="926" spans="1:7" x14ac:dyDescent="0.2">
      <c r="A926" s="91" t="s">
        <v>1664</v>
      </c>
      <c r="B926" s="116" t="s">
        <v>1665</v>
      </c>
      <c r="C926" s="33" t="s">
        <v>3</v>
      </c>
      <c r="D926" s="158">
        <f>D925+D923</f>
        <v>32</v>
      </c>
      <c r="E926" s="157"/>
      <c r="F926" s="157"/>
      <c r="G926" s="10"/>
    </row>
    <row r="927" spans="1:7" x14ac:dyDescent="0.2">
      <c r="A927" s="91" t="s">
        <v>1666</v>
      </c>
      <c r="B927" s="116" t="s">
        <v>1667</v>
      </c>
      <c r="C927" s="33" t="s">
        <v>3</v>
      </c>
      <c r="D927" s="158">
        <v>11</v>
      </c>
      <c r="E927" s="157"/>
      <c r="F927" s="157"/>
      <c r="G927" s="10"/>
    </row>
    <row r="928" spans="1:7" x14ac:dyDescent="0.2">
      <c r="A928" s="91" t="s">
        <v>1668</v>
      </c>
      <c r="B928" s="116" t="s">
        <v>1669</v>
      </c>
      <c r="C928" s="33" t="s">
        <v>3</v>
      </c>
      <c r="D928" s="158">
        <v>17</v>
      </c>
      <c r="E928" s="157"/>
      <c r="F928" s="157"/>
      <c r="G928" s="10"/>
    </row>
    <row r="929" spans="1:7" x14ac:dyDescent="0.2">
      <c r="A929" s="91" t="s">
        <v>1670</v>
      </c>
      <c r="B929" s="116" t="s">
        <v>1671</v>
      </c>
      <c r="C929" s="33" t="s">
        <v>3</v>
      </c>
      <c r="D929" s="158">
        <v>6</v>
      </c>
      <c r="E929" s="157"/>
      <c r="F929" s="157"/>
      <c r="G929" s="10"/>
    </row>
    <row r="930" spans="1:7" x14ac:dyDescent="0.2">
      <c r="A930" s="91" t="s">
        <v>1672</v>
      </c>
      <c r="B930" s="116" t="s">
        <v>1673</v>
      </c>
      <c r="C930" s="33" t="s">
        <v>3</v>
      </c>
      <c r="D930" s="158">
        <v>6</v>
      </c>
      <c r="E930" s="157"/>
      <c r="F930" s="157"/>
      <c r="G930" s="10"/>
    </row>
    <row r="931" spans="1:7" x14ac:dyDescent="0.2">
      <c r="A931" s="91" t="s">
        <v>1674</v>
      </c>
      <c r="B931" s="36" t="s">
        <v>1675</v>
      </c>
      <c r="C931" s="33"/>
      <c r="D931" s="161"/>
      <c r="E931" s="160"/>
      <c r="F931" s="157"/>
      <c r="G931" s="10"/>
    </row>
    <row r="932" spans="1:7" ht="25.5" x14ac:dyDescent="0.2">
      <c r="A932" s="91" t="s">
        <v>1676</v>
      </c>
      <c r="B932" s="116" t="s">
        <v>1677</v>
      </c>
      <c r="C932" s="33" t="s">
        <v>3</v>
      </c>
      <c r="D932" s="158">
        <v>1</v>
      </c>
      <c r="E932" s="157"/>
      <c r="F932" s="157"/>
      <c r="G932" s="10"/>
    </row>
    <row r="933" spans="1:7" x14ac:dyDescent="0.2">
      <c r="A933" s="218" t="s">
        <v>1678</v>
      </c>
      <c r="B933" s="210" t="s">
        <v>1679</v>
      </c>
      <c r="C933" s="252"/>
      <c r="D933" s="278"/>
      <c r="E933" s="280"/>
      <c r="F933" s="280"/>
      <c r="G933" s="281"/>
    </row>
    <row r="934" spans="1:7" x14ac:dyDescent="0.2">
      <c r="A934" s="91" t="s">
        <v>1680</v>
      </c>
      <c r="B934" s="36" t="s">
        <v>1271</v>
      </c>
      <c r="C934" s="33"/>
      <c r="D934" s="161"/>
      <c r="E934" s="160"/>
      <c r="F934" s="160"/>
      <c r="G934" s="30"/>
    </row>
    <row r="935" spans="1:7" ht="38.25" x14ac:dyDescent="0.2">
      <c r="A935" s="91" t="s">
        <v>1681</v>
      </c>
      <c r="B935" s="116" t="s">
        <v>1363</v>
      </c>
      <c r="C935" s="33"/>
      <c r="D935" s="161"/>
      <c r="E935" s="160"/>
      <c r="F935" s="157"/>
      <c r="G935" s="10"/>
    </row>
    <row r="936" spans="1:7" x14ac:dyDescent="0.2">
      <c r="A936" s="91" t="s">
        <v>1682</v>
      </c>
      <c r="B936" s="116" t="s">
        <v>1275</v>
      </c>
      <c r="C936" s="33" t="s">
        <v>743</v>
      </c>
      <c r="D936" s="158">
        <v>27</v>
      </c>
      <c r="E936" s="157"/>
      <c r="F936" s="157"/>
      <c r="G936" s="10"/>
    </row>
    <row r="937" spans="1:7" x14ac:dyDescent="0.2">
      <c r="A937" s="91" t="s">
        <v>1683</v>
      </c>
      <c r="B937" s="36" t="s">
        <v>1277</v>
      </c>
      <c r="C937" s="33"/>
      <c r="D937" s="12"/>
      <c r="E937" s="157"/>
      <c r="F937" s="157"/>
      <c r="G937" s="10"/>
    </row>
    <row r="938" spans="1:7" ht="38.25" x14ac:dyDescent="0.2">
      <c r="A938" s="91" t="s">
        <v>1684</v>
      </c>
      <c r="B938" s="116" t="s">
        <v>1367</v>
      </c>
      <c r="C938" s="55"/>
      <c r="D938" s="163"/>
      <c r="E938" s="157"/>
      <c r="F938" s="157"/>
      <c r="G938" s="10"/>
    </row>
    <row r="939" spans="1:7" ht="15" customHeight="1" x14ac:dyDescent="0.2">
      <c r="A939" s="91" t="s">
        <v>1685</v>
      </c>
      <c r="B939" s="116" t="s">
        <v>1654</v>
      </c>
      <c r="C939" s="33" t="s">
        <v>743</v>
      </c>
      <c r="D939" s="158">
        <f>10+7+5+5</f>
        <v>27</v>
      </c>
      <c r="E939" s="157"/>
      <c r="F939" s="157"/>
      <c r="G939" s="10"/>
    </row>
    <row r="940" spans="1:7" x14ac:dyDescent="0.2">
      <c r="A940" s="91" t="s">
        <v>1686</v>
      </c>
      <c r="B940" s="36" t="s">
        <v>1247</v>
      </c>
      <c r="C940" s="33"/>
      <c r="D940" s="161"/>
      <c r="E940" s="160"/>
      <c r="F940" s="157"/>
      <c r="G940" s="10"/>
    </row>
    <row r="941" spans="1:7" ht="53.25" customHeight="1" x14ac:dyDescent="0.2">
      <c r="A941" s="91" t="s">
        <v>1687</v>
      </c>
      <c r="B941" s="117" t="s">
        <v>1688</v>
      </c>
      <c r="C941" s="33" t="s">
        <v>3</v>
      </c>
      <c r="D941" s="158">
        <v>1</v>
      </c>
      <c r="E941" s="157"/>
      <c r="F941" s="157"/>
      <c r="G941" s="10"/>
    </row>
    <row r="942" spans="1:7" x14ac:dyDescent="0.2">
      <c r="A942" s="91" t="s">
        <v>1689</v>
      </c>
      <c r="B942" s="116" t="s">
        <v>1690</v>
      </c>
      <c r="C942" s="33" t="s">
        <v>3</v>
      </c>
      <c r="D942" s="158">
        <v>1</v>
      </c>
      <c r="E942" s="157"/>
      <c r="F942" s="157"/>
      <c r="G942" s="30"/>
    </row>
    <row r="943" spans="1:7" x14ac:dyDescent="0.2">
      <c r="A943" s="91" t="s">
        <v>1691</v>
      </c>
      <c r="B943" s="116" t="s">
        <v>1692</v>
      </c>
      <c r="C943" s="33" t="s">
        <v>3</v>
      </c>
      <c r="D943" s="158">
        <v>2</v>
      </c>
      <c r="E943" s="157"/>
      <c r="F943" s="157"/>
      <c r="G943" s="30"/>
    </row>
    <row r="944" spans="1:7" x14ac:dyDescent="0.2">
      <c r="A944" s="218" t="s">
        <v>1693</v>
      </c>
      <c r="B944" s="210" t="s">
        <v>1694</v>
      </c>
      <c r="C944" s="252"/>
      <c r="D944" s="278"/>
      <c r="E944" s="280"/>
      <c r="F944" s="280"/>
      <c r="G944" s="282"/>
    </row>
    <row r="945" spans="1:7" x14ac:dyDescent="0.2">
      <c r="A945" s="91" t="s">
        <v>1695</v>
      </c>
      <c r="B945" s="36" t="s">
        <v>1271</v>
      </c>
      <c r="C945" s="33"/>
      <c r="D945" s="161"/>
      <c r="E945" s="160"/>
      <c r="F945" s="157"/>
      <c r="G945" s="10"/>
    </row>
    <row r="946" spans="1:7" ht="38.25" x14ac:dyDescent="0.2">
      <c r="A946" s="91" t="s">
        <v>1696</v>
      </c>
      <c r="B946" s="116" t="s">
        <v>1363</v>
      </c>
      <c r="C946" s="33"/>
      <c r="D946" s="163"/>
      <c r="E946" s="162"/>
      <c r="F946" s="157"/>
      <c r="G946" s="10"/>
    </row>
    <row r="947" spans="1:7" x14ac:dyDescent="0.2">
      <c r="A947" s="91" t="s">
        <v>1697</v>
      </c>
      <c r="B947" s="14" t="s">
        <v>1275</v>
      </c>
      <c r="C947" s="33" t="s">
        <v>743</v>
      </c>
      <c r="D947" s="158">
        <f>8*3</f>
        <v>24</v>
      </c>
      <c r="E947" s="157"/>
      <c r="F947" s="157"/>
      <c r="G947" s="10"/>
    </row>
    <row r="948" spans="1:7" x14ac:dyDescent="0.2">
      <c r="A948" s="91" t="s">
        <v>1698</v>
      </c>
      <c r="B948" s="36" t="s">
        <v>1277</v>
      </c>
      <c r="C948" s="33"/>
      <c r="D948" s="12"/>
      <c r="E948" s="157"/>
      <c r="F948" s="157"/>
      <c r="G948" s="10"/>
    </row>
    <row r="949" spans="1:7" ht="38.25" x14ac:dyDescent="0.2">
      <c r="A949" s="91" t="s">
        <v>1699</v>
      </c>
      <c r="B949" s="116" t="s">
        <v>1594</v>
      </c>
      <c r="C949" s="33"/>
      <c r="D949" s="164"/>
      <c r="E949" s="157"/>
      <c r="F949" s="157"/>
      <c r="G949" s="10"/>
    </row>
    <row r="950" spans="1:7" x14ac:dyDescent="0.2">
      <c r="A950" s="91" t="s">
        <v>1700</v>
      </c>
      <c r="B950" s="14" t="s">
        <v>1596</v>
      </c>
      <c r="C950" s="33" t="s">
        <v>743</v>
      </c>
      <c r="D950" s="158">
        <f>99+53+42+69+69+21+11+18</f>
        <v>382</v>
      </c>
      <c r="E950" s="157"/>
      <c r="F950" s="157"/>
      <c r="G950" s="10"/>
    </row>
    <row r="951" spans="1:7" x14ac:dyDescent="0.2">
      <c r="A951" s="91" t="s">
        <v>1701</v>
      </c>
      <c r="B951" s="36" t="s">
        <v>1247</v>
      </c>
      <c r="C951" s="33"/>
      <c r="D951" s="161"/>
      <c r="E951" s="160"/>
      <c r="F951" s="157"/>
      <c r="G951" s="10"/>
    </row>
    <row r="952" spans="1:7" x14ac:dyDescent="0.2">
      <c r="A952" s="91" t="s">
        <v>1702</v>
      </c>
      <c r="B952" s="14" t="s">
        <v>1703</v>
      </c>
      <c r="C952" s="33" t="s">
        <v>3</v>
      </c>
      <c r="D952" s="158">
        <v>1</v>
      </c>
      <c r="E952" s="157"/>
      <c r="F952" s="157"/>
      <c r="G952" s="10"/>
    </row>
    <row r="953" spans="1:7" ht="25.5" x14ac:dyDescent="0.2">
      <c r="A953" s="91" t="s">
        <v>1704</v>
      </c>
      <c r="B953" s="116" t="s">
        <v>1705</v>
      </c>
      <c r="C953" s="33" t="s">
        <v>3</v>
      </c>
      <c r="D953" s="158">
        <v>8</v>
      </c>
      <c r="E953" s="157"/>
      <c r="F953" s="157"/>
      <c r="G953" s="10"/>
    </row>
    <row r="954" spans="1:7" x14ac:dyDescent="0.2">
      <c r="A954" s="218" t="s">
        <v>1706</v>
      </c>
      <c r="B954" s="210" t="s">
        <v>1707</v>
      </c>
      <c r="C954" s="252"/>
      <c r="D954" s="278"/>
      <c r="E954" s="280"/>
      <c r="F954" s="280"/>
      <c r="G954" s="282"/>
    </row>
    <row r="955" spans="1:7" x14ac:dyDescent="0.2">
      <c r="A955" s="91" t="s">
        <v>1708</v>
      </c>
      <c r="B955" s="36" t="s">
        <v>1271</v>
      </c>
      <c r="C955" s="33"/>
      <c r="D955" s="161"/>
      <c r="E955" s="160"/>
      <c r="F955" s="157"/>
      <c r="G955" s="10"/>
    </row>
    <row r="956" spans="1:7" ht="38.25" x14ac:dyDescent="0.2">
      <c r="A956" s="91" t="s">
        <v>1709</v>
      </c>
      <c r="B956" s="117" t="s">
        <v>1363</v>
      </c>
      <c r="C956" s="33"/>
      <c r="D956" s="70"/>
      <c r="E956" s="162"/>
      <c r="F956" s="157"/>
      <c r="G956" s="10"/>
    </row>
    <row r="957" spans="1:7" x14ac:dyDescent="0.2">
      <c r="A957" s="91" t="s">
        <v>1710</v>
      </c>
      <c r="B957" s="116" t="s">
        <v>1275</v>
      </c>
      <c r="C957" s="33" t="s">
        <v>743</v>
      </c>
      <c r="D957" s="158">
        <v>20</v>
      </c>
      <c r="E957" s="157"/>
      <c r="F957" s="157"/>
      <c r="G957" s="10"/>
    </row>
    <row r="958" spans="1:7" x14ac:dyDescent="0.2">
      <c r="A958" s="91" t="s">
        <v>1711</v>
      </c>
      <c r="B958" s="36" t="s">
        <v>1277</v>
      </c>
      <c r="C958" s="33"/>
      <c r="D958" s="12"/>
      <c r="E958" s="157"/>
      <c r="F958" s="157"/>
      <c r="G958" s="10"/>
    </row>
    <row r="959" spans="1:7" ht="38.25" x14ac:dyDescent="0.2">
      <c r="A959" s="91" t="s">
        <v>1712</v>
      </c>
      <c r="B959" s="117" t="s">
        <v>1594</v>
      </c>
      <c r="C959" s="33"/>
      <c r="D959" s="163"/>
      <c r="E959" s="157"/>
      <c r="F959" s="157"/>
      <c r="G959" s="10"/>
    </row>
    <row r="960" spans="1:7" x14ac:dyDescent="0.2">
      <c r="A960" s="91" t="s">
        <v>1713</v>
      </c>
      <c r="B960" s="117" t="s">
        <v>1714</v>
      </c>
      <c r="C960" s="33" t="s">
        <v>743</v>
      </c>
      <c r="D960" s="158">
        <f>80+51+8+12</f>
        <v>151</v>
      </c>
      <c r="E960" s="157"/>
      <c r="F960" s="157"/>
      <c r="G960" s="10"/>
    </row>
    <row r="961" spans="1:7" x14ac:dyDescent="0.2">
      <c r="A961" s="91" t="s">
        <v>1715</v>
      </c>
      <c r="B961" s="36" t="s">
        <v>1247</v>
      </c>
      <c r="C961" s="33"/>
      <c r="D961" s="161"/>
      <c r="E961" s="157"/>
      <c r="F961" s="157"/>
      <c r="G961" s="10"/>
    </row>
    <row r="962" spans="1:7" x14ac:dyDescent="0.2">
      <c r="A962" s="91" t="s">
        <v>1716</v>
      </c>
      <c r="B962" s="116" t="s">
        <v>1717</v>
      </c>
      <c r="C962" s="33" t="s">
        <v>3</v>
      </c>
      <c r="D962" s="158">
        <v>1</v>
      </c>
      <c r="E962" s="157"/>
      <c r="F962" s="157"/>
      <c r="G962" s="10"/>
    </row>
    <row r="963" spans="1:7" x14ac:dyDescent="0.2">
      <c r="A963" s="91" t="s">
        <v>1718</v>
      </c>
      <c r="B963" s="116" t="s">
        <v>1719</v>
      </c>
      <c r="C963" s="33" t="s">
        <v>3</v>
      </c>
      <c r="D963" s="158">
        <v>6</v>
      </c>
      <c r="E963" s="157"/>
      <c r="F963" s="157"/>
      <c r="G963" s="10"/>
    </row>
    <row r="964" spans="1:7" x14ac:dyDescent="0.2">
      <c r="A964" s="91" t="s">
        <v>1720</v>
      </c>
      <c r="B964" s="117" t="s">
        <v>1721</v>
      </c>
      <c r="C964" s="33" t="s">
        <v>3</v>
      </c>
      <c r="D964" s="158">
        <v>2</v>
      </c>
      <c r="E964" s="157"/>
      <c r="F964" s="157"/>
      <c r="G964" s="10"/>
    </row>
    <row r="965" spans="1:7" x14ac:dyDescent="0.2">
      <c r="A965" s="218" t="s">
        <v>1722</v>
      </c>
      <c r="B965" s="210" t="s">
        <v>1723</v>
      </c>
      <c r="C965" s="252"/>
      <c r="D965" s="278"/>
      <c r="E965" s="280"/>
      <c r="F965" s="280"/>
      <c r="G965" s="282"/>
    </row>
    <row r="966" spans="1:7" x14ac:dyDescent="0.2">
      <c r="A966" s="91" t="s">
        <v>1724</v>
      </c>
      <c r="B966" s="36" t="s">
        <v>1271</v>
      </c>
      <c r="C966" s="33"/>
      <c r="D966" s="161"/>
      <c r="E966" s="160"/>
      <c r="F966" s="165"/>
      <c r="G966" s="166"/>
    </row>
    <row r="967" spans="1:7" ht="38.25" x14ac:dyDescent="0.2">
      <c r="A967" s="91" t="s">
        <v>1725</v>
      </c>
      <c r="B967" s="117" t="s">
        <v>1363</v>
      </c>
      <c r="C967" s="33"/>
      <c r="D967" s="70"/>
      <c r="E967" s="160"/>
      <c r="F967" s="165"/>
      <c r="G967" s="166"/>
    </row>
    <row r="968" spans="1:7" x14ac:dyDescent="0.2">
      <c r="A968" s="91" t="s">
        <v>1726</v>
      </c>
      <c r="B968" s="116" t="s">
        <v>1275</v>
      </c>
      <c r="C968" s="33" t="s">
        <v>743</v>
      </c>
      <c r="D968" s="158">
        <f>12+11+10+8*4+11+11+11+8+13+13</f>
        <v>132</v>
      </c>
      <c r="E968" s="157"/>
      <c r="F968" s="157"/>
      <c r="G968" s="166"/>
    </row>
    <row r="969" spans="1:7" x14ac:dyDescent="0.2">
      <c r="A969" s="91" t="s">
        <v>1727</v>
      </c>
      <c r="B969" s="36" t="s">
        <v>1277</v>
      </c>
      <c r="C969" s="33"/>
      <c r="D969" s="161"/>
      <c r="E969" s="157"/>
      <c r="F969" s="165"/>
      <c r="G969" s="166"/>
    </row>
    <row r="970" spans="1:7" ht="38.25" x14ac:dyDescent="0.2">
      <c r="A970" s="91" t="s">
        <v>1728</v>
      </c>
      <c r="B970" s="116" t="s">
        <v>1367</v>
      </c>
      <c r="C970" s="33"/>
      <c r="D970" s="163"/>
      <c r="E970" s="157"/>
      <c r="F970" s="165"/>
      <c r="G970" s="166"/>
    </row>
    <row r="971" spans="1:7" x14ac:dyDescent="0.2">
      <c r="A971" s="91" t="s">
        <v>1729</v>
      </c>
      <c r="B971" s="116" t="s">
        <v>1730</v>
      </c>
      <c r="C971" s="33" t="s">
        <v>743</v>
      </c>
      <c r="D971" s="158">
        <f>86+83+70+60+46+42+53+58+36+39+34+30+24+11+11+11+8+19+19+22+19+13+11+9</f>
        <v>814</v>
      </c>
      <c r="E971" s="157"/>
      <c r="F971" s="157"/>
      <c r="G971" s="166"/>
    </row>
    <row r="972" spans="1:7" x14ac:dyDescent="0.2">
      <c r="A972" s="91" t="s">
        <v>1731</v>
      </c>
      <c r="B972" s="116" t="s">
        <v>1596</v>
      </c>
      <c r="C972" s="33" t="s">
        <v>743</v>
      </c>
      <c r="D972" s="158">
        <f>12+11</f>
        <v>23</v>
      </c>
      <c r="E972" s="157"/>
      <c r="F972" s="157"/>
      <c r="G972" s="166"/>
    </row>
    <row r="973" spans="1:7" x14ac:dyDescent="0.2">
      <c r="A973" s="91" t="s">
        <v>1732</v>
      </c>
      <c r="B973" s="36" t="s">
        <v>1247</v>
      </c>
      <c r="C973" s="33"/>
      <c r="D973" s="161"/>
      <c r="E973" s="157"/>
      <c r="F973" s="157"/>
      <c r="G973" s="166"/>
    </row>
    <row r="974" spans="1:7" ht="38.25" x14ac:dyDescent="0.2">
      <c r="A974" s="91" t="s">
        <v>1733</v>
      </c>
      <c r="B974" s="116" t="s">
        <v>1734</v>
      </c>
      <c r="C974" s="33" t="s">
        <v>3</v>
      </c>
      <c r="D974" s="158">
        <v>1</v>
      </c>
      <c r="E974" s="157"/>
      <c r="F974" s="157"/>
      <c r="G974" s="166"/>
    </row>
    <row r="975" spans="1:7" ht="25.5" x14ac:dyDescent="0.2">
      <c r="A975" s="91" t="s">
        <v>1735</v>
      </c>
      <c r="B975" s="116" t="s">
        <v>1736</v>
      </c>
      <c r="C975" s="33" t="s">
        <v>3</v>
      </c>
      <c r="D975" s="158">
        <v>2</v>
      </c>
      <c r="E975" s="157"/>
      <c r="F975" s="157"/>
      <c r="G975" s="166"/>
    </row>
    <row r="976" spans="1:7" ht="25.5" x14ac:dyDescent="0.2">
      <c r="A976" s="91" t="s">
        <v>1737</v>
      </c>
      <c r="B976" s="117" t="s">
        <v>1738</v>
      </c>
      <c r="C976" s="33" t="s">
        <v>3</v>
      </c>
      <c r="D976" s="158">
        <v>11</v>
      </c>
      <c r="E976" s="157"/>
      <c r="F976" s="157"/>
      <c r="G976" s="166"/>
    </row>
    <row r="977" spans="1:10" ht="51" x14ac:dyDescent="0.2">
      <c r="A977" s="91" t="s">
        <v>1739</v>
      </c>
      <c r="B977" s="116" t="s">
        <v>1740</v>
      </c>
      <c r="C977" s="33" t="s">
        <v>3</v>
      </c>
      <c r="D977" s="158">
        <v>11</v>
      </c>
      <c r="E977" s="157"/>
      <c r="F977" s="157"/>
      <c r="G977" s="166"/>
    </row>
    <row r="978" spans="1:10" ht="25.5" x14ac:dyDescent="0.2">
      <c r="A978" s="91" t="s">
        <v>1741</v>
      </c>
      <c r="B978" s="116" t="s">
        <v>1742</v>
      </c>
      <c r="C978" s="33" t="s">
        <v>3</v>
      </c>
      <c r="D978" s="158">
        <v>2</v>
      </c>
      <c r="E978" s="157"/>
      <c r="F978" s="157"/>
      <c r="G978" s="166"/>
    </row>
    <row r="979" spans="1:10" x14ac:dyDescent="0.2">
      <c r="A979" s="218" t="s">
        <v>1743</v>
      </c>
      <c r="B979" s="210" t="s">
        <v>141</v>
      </c>
      <c r="C979" s="252"/>
      <c r="D979" s="278"/>
      <c r="E979" s="280"/>
      <c r="F979" s="280"/>
      <c r="G979" s="282"/>
    </row>
    <row r="980" spans="1:10" x14ac:dyDescent="0.2">
      <c r="A980" s="91" t="s">
        <v>1744</v>
      </c>
      <c r="B980" s="116" t="s">
        <v>1545</v>
      </c>
      <c r="C980" s="33" t="s">
        <v>3</v>
      </c>
      <c r="D980" s="158">
        <v>1</v>
      </c>
      <c r="E980" s="157"/>
      <c r="F980" s="157"/>
      <c r="G980" s="10"/>
    </row>
    <row r="981" spans="1:10" ht="38.25" x14ac:dyDescent="0.2">
      <c r="A981" s="91" t="s">
        <v>1745</v>
      </c>
      <c r="B981" s="116" t="s">
        <v>1746</v>
      </c>
      <c r="C981" s="33" t="s">
        <v>3</v>
      </c>
      <c r="D981" s="158">
        <v>1</v>
      </c>
      <c r="E981" s="157"/>
      <c r="F981" s="157"/>
      <c r="G981" s="10"/>
    </row>
    <row r="982" spans="1:10" ht="38.25" x14ac:dyDescent="0.2">
      <c r="A982" s="91" t="s">
        <v>1747</v>
      </c>
      <c r="B982" s="116" t="s">
        <v>1748</v>
      </c>
      <c r="C982" s="33" t="s">
        <v>3</v>
      </c>
      <c r="D982" s="158">
        <v>1</v>
      </c>
      <c r="E982" s="157"/>
      <c r="F982" s="157"/>
      <c r="G982" s="10"/>
    </row>
    <row r="983" spans="1:10" s="258" customFormat="1" ht="18" customHeight="1" x14ac:dyDescent="0.25">
      <c r="A983" s="153">
        <v>6</v>
      </c>
      <c r="B983" s="110" t="s">
        <v>1749</v>
      </c>
      <c r="C983" s="153"/>
      <c r="D983" s="153"/>
      <c r="E983" s="153"/>
      <c r="F983" s="153"/>
      <c r="G983" s="254">
        <f>SUM(F987:F1348)</f>
        <v>0</v>
      </c>
      <c r="H983" s="255"/>
      <c r="I983" s="256"/>
      <c r="J983" s="257"/>
    </row>
    <row r="984" spans="1:10" ht="25.5" x14ac:dyDescent="0.2">
      <c r="A984" s="300" t="s">
        <v>1750</v>
      </c>
      <c r="B984" s="271" t="s">
        <v>1751</v>
      </c>
      <c r="C984" s="283"/>
      <c r="D984" s="284"/>
      <c r="E984" s="285"/>
      <c r="F984" s="285"/>
      <c r="G984" s="286">
        <f>SUM(F985:F1098)</f>
        <v>0</v>
      </c>
    </row>
    <row r="985" spans="1:10" ht="51" x14ac:dyDescent="0.2">
      <c r="A985" s="128" t="s">
        <v>1553</v>
      </c>
      <c r="B985" s="118" t="s">
        <v>1752</v>
      </c>
      <c r="C985" s="167"/>
      <c r="D985" s="168"/>
      <c r="E985" s="169"/>
      <c r="F985" s="170"/>
      <c r="G985" s="171"/>
    </row>
    <row r="986" spans="1:10" ht="117" customHeight="1" x14ac:dyDescent="0.2">
      <c r="A986" s="128" t="s">
        <v>1753</v>
      </c>
      <c r="B986" s="118" t="s">
        <v>1754</v>
      </c>
      <c r="C986" s="167"/>
      <c r="D986" s="168"/>
      <c r="E986" s="169"/>
      <c r="F986" s="170"/>
      <c r="G986" s="171"/>
    </row>
    <row r="987" spans="1:10" x14ac:dyDescent="0.2">
      <c r="A987" s="128" t="s">
        <v>1755</v>
      </c>
      <c r="B987" s="118" t="s">
        <v>1756</v>
      </c>
      <c r="C987" s="167" t="s">
        <v>3</v>
      </c>
      <c r="D987" s="168">
        <v>2</v>
      </c>
      <c r="E987" s="169"/>
      <c r="F987" s="170"/>
      <c r="G987" s="171"/>
    </row>
    <row r="988" spans="1:10" ht="76.5" x14ac:dyDescent="0.2">
      <c r="A988" s="128" t="s">
        <v>1757</v>
      </c>
      <c r="B988" s="118" t="s">
        <v>1758</v>
      </c>
      <c r="C988" s="167" t="s">
        <v>159</v>
      </c>
      <c r="D988" s="168">
        <v>2</v>
      </c>
      <c r="E988" s="169"/>
      <c r="F988" s="170"/>
      <c r="G988" s="171"/>
    </row>
    <row r="989" spans="1:10" x14ac:dyDescent="0.2">
      <c r="A989" s="128" t="s">
        <v>1759</v>
      </c>
      <c r="B989" s="118" t="s">
        <v>1760</v>
      </c>
      <c r="C989" s="167" t="s">
        <v>159</v>
      </c>
      <c r="D989" s="168">
        <v>2</v>
      </c>
      <c r="E989" s="169"/>
      <c r="F989" s="170"/>
      <c r="G989" s="171"/>
    </row>
    <row r="990" spans="1:10" ht="81" customHeight="1" x14ac:dyDescent="0.2">
      <c r="A990" s="128" t="s">
        <v>1761</v>
      </c>
      <c r="B990" s="118" t="s">
        <v>1762</v>
      </c>
      <c r="C990" s="167" t="s">
        <v>3</v>
      </c>
      <c r="D990" s="168">
        <v>2</v>
      </c>
      <c r="E990" s="169"/>
      <c r="F990" s="170"/>
      <c r="G990" s="171"/>
    </row>
    <row r="991" spans="1:10" ht="76.5" x14ac:dyDescent="0.2">
      <c r="A991" s="128" t="s">
        <v>1763</v>
      </c>
      <c r="B991" s="118" t="s">
        <v>1764</v>
      </c>
      <c r="C991" s="167" t="s">
        <v>159</v>
      </c>
      <c r="D991" s="168">
        <v>1</v>
      </c>
      <c r="E991" s="169"/>
      <c r="F991" s="170"/>
      <c r="G991" s="171"/>
    </row>
    <row r="992" spans="1:10" ht="25.5" x14ac:dyDescent="0.2">
      <c r="A992" s="301" t="s">
        <v>1765</v>
      </c>
      <c r="B992" s="172" t="s">
        <v>1766</v>
      </c>
      <c r="C992" s="93" t="s">
        <v>3</v>
      </c>
      <c r="D992" s="168">
        <v>1</v>
      </c>
      <c r="E992" s="169"/>
      <c r="F992" s="170"/>
      <c r="G992" s="10"/>
    </row>
    <row r="993" spans="1:7" x14ac:dyDescent="0.2">
      <c r="A993" s="301" t="s">
        <v>1767</v>
      </c>
      <c r="B993" s="136" t="s">
        <v>1768</v>
      </c>
      <c r="C993" s="93" t="s">
        <v>3</v>
      </c>
      <c r="D993" s="130">
        <v>2</v>
      </c>
      <c r="E993" s="173"/>
      <c r="F993" s="170"/>
      <c r="G993" s="10"/>
    </row>
    <row r="994" spans="1:7" ht="102" x14ac:dyDescent="0.2">
      <c r="A994" s="128" t="s">
        <v>1769</v>
      </c>
      <c r="B994" s="118" t="s">
        <v>1770</v>
      </c>
      <c r="C994" s="167" t="s">
        <v>3</v>
      </c>
      <c r="D994" s="168">
        <v>1</v>
      </c>
      <c r="E994" s="169"/>
      <c r="F994" s="170"/>
      <c r="G994" s="171"/>
    </row>
    <row r="995" spans="1:7" ht="219" customHeight="1" x14ac:dyDescent="0.2">
      <c r="A995" s="128" t="s">
        <v>1771</v>
      </c>
      <c r="B995" s="118" t="s">
        <v>1772</v>
      </c>
      <c r="C995" s="167" t="s">
        <v>159</v>
      </c>
      <c r="D995" s="168">
        <v>1</v>
      </c>
      <c r="E995" s="169"/>
      <c r="F995" s="170"/>
      <c r="G995" s="171"/>
    </row>
    <row r="996" spans="1:7" ht="76.5" x14ac:dyDescent="0.2">
      <c r="A996" s="128" t="s">
        <v>1773</v>
      </c>
      <c r="B996" s="174" t="s">
        <v>1774</v>
      </c>
      <c r="C996" s="167" t="s">
        <v>159</v>
      </c>
      <c r="D996" s="168">
        <v>3</v>
      </c>
      <c r="E996" s="169"/>
      <c r="F996" s="170"/>
      <c r="G996" s="175"/>
    </row>
    <row r="997" spans="1:7" ht="165.75" x14ac:dyDescent="0.2">
      <c r="A997" s="128" t="s">
        <v>1775</v>
      </c>
      <c r="B997" s="118" t="s">
        <v>1776</v>
      </c>
      <c r="C997" s="167" t="s">
        <v>3</v>
      </c>
      <c r="D997" s="176">
        <v>2</v>
      </c>
      <c r="E997" s="177"/>
      <c r="F997" s="170"/>
      <c r="G997" s="175"/>
    </row>
    <row r="998" spans="1:7" ht="76.5" x14ac:dyDescent="0.2">
      <c r="A998" s="128" t="s">
        <v>1777</v>
      </c>
      <c r="B998" s="118" t="s">
        <v>1778</v>
      </c>
      <c r="C998" s="167" t="s">
        <v>3</v>
      </c>
      <c r="D998" s="168">
        <v>1</v>
      </c>
      <c r="E998" s="177"/>
      <c r="F998" s="170"/>
      <c r="G998" s="175"/>
    </row>
    <row r="999" spans="1:7" ht="28.5" customHeight="1" x14ac:dyDescent="0.2">
      <c r="A999" s="128" t="s">
        <v>1779</v>
      </c>
      <c r="B999" s="118" t="s">
        <v>1780</v>
      </c>
      <c r="C999" s="178"/>
      <c r="D999" s="178"/>
      <c r="E999" s="178"/>
      <c r="F999" s="170"/>
      <c r="G999" s="175"/>
    </row>
    <row r="1000" spans="1:7" ht="25.5" x14ac:dyDescent="0.2">
      <c r="A1000" s="128" t="s">
        <v>1781</v>
      </c>
      <c r="B1000" s="118" t="s">
        <v>1782</v>
      </c>
      <c r="C1000" s="167"/>
      <c r="D1000" s="176"/>
      <c r="E1000" s="177"/>
      <c r="F1000" s="170"/>
      <c r="G1000" s="175"/>
    </row>
    <row r="1001" spans="1:7" x14ac:dyDescent="0.2">
      <c r="A1001" s="128" t="s">
        <v>1783</v>
      </c>
      <c r="B1001" s="118" t="s">
        <v>1784</v>
      </c>
      <c r="C1001" s="167" t="s">
        <v>3</v>
      </c>
      <c r="D1001" s="176">
        <v>1</v>
      </c>
      <c r="E1001" s="177"/>
      <c r="F1001" s="170"/>
      <c r="G1001" s="175"/>
    </row>
    <row r="1002" spans="1:7" x14ac:dyDescent="0.2">
      <c r="A1002" s="128" t="s">
        <v>1785</v>
      </c>
      <c r="B1002" s="118" t="s">
        <v>1786</v>
      </c>
      <c r="C1002" s="167"/>
      <c r="D1002" s="176"/>
      <c r="E1002" s="177"/>
      <c r="F1002" s="170"/>
      <c r="G1002" s="175"/>
    </row>
    <row r="1003" spans="1:7" x14ac:dyDescent="0.2">
      <c r="A1003" s="128" t="s">
        <v>1787</v>
      </c>
      <c r="B1003" s="118" t="s">
        <v>1784</v>
      </c>
      <c r="C1003" s="167" t="s">
        <v>3</v>
      </c>
      <c r="D1003" s="176">
        <v>1</v>
      </c>
      <c r="E1003" s="169"/>
      <c r="F1003" s="170"/>
      <c r="G1003" s="175"/>
    </row>
    <row r="1004" spans="1:7" x14ac:dyDescent="0.2">
      <c r="A1004" s="128" t="s">
        <v>1788</v>
      </c>
      <c r="B1004" s="118" t="s">
        <v>1789</v>
      </c>
      <c r="C1004" s="167" t="s">
        <v>3</v>
      </c>
      <c r="D1004" s="176">
        <v>2</v>
      </c>
      <c r="E1004" s="177"/>
      <c r="F1004" s="170"/>
      <c r="G1004" s="179"/>
    </row>
    <row r="1005" spans="1:7" x14ac:dyDescent="0.2">
      <c r="A1005" s="128" t="s">
        <v>1790</v>
      </c>
      <c r="B1005" s="118" t="s">
        <v>1791</v>
      </c>
      <c r="C1005" s="167" t="s">
        <v>3</v>
      </c>
      <c r="D1005" s="176">
        <v>2</v>
      </c>
      <c r="E1005" s="169"/>
      <c r="F1005" s="170"/>
      <c r="G1005" s="179"/>
    </row>
    <row r="1006" spans="1:7" x14ac:dyDescent="0.2">
      <c r="A1006" s="128" t="s">
        <v>1792</v>
      </c>
      <c r="B1006" s="118" t="s">
        <v>1793</v>
      </c>
      <c r="C1006" s="167" t="s">
        <v>3</v>
      </c>
      <c r="D1006" s="168">
        <v>2</v>
      </c>
      <c r="E1006" s="169"/>
      <c r="F1006" s="170"/>
      <c r="G1006" s="171"/>
    </row>
    <row r="1007" spans="1:7" x14ac:dyDescent="0.2">
      <c r="A1007" s="128" t="s">
        <v>1794</v>
      </c>
      <c r="B1007" s="118" t="s">
        <v>1795</v>
      </c>
      <c r="C1007" s="167" t="s">
        <v>3</v>
      </c>
      <c r="D1007" s="176">
        <v>1</v>
      </c>
      <c r="E1007" s="169"/>
      <c r="F1007" s="170"/>
      <c r="G1007" s="179"/>
    </row>
    <row r="1008" spans="1:7" ht="25.5" x14ac:dyDescent="0.2">
      <c r="A1008" s="128" t="s">
        <v>1796</v>
      </c>
      <c r="B1008" s="118" t="s">
        <v>1797</v>
      </c>
      <c r="C1008" s="167"/>
      <c r="D1008" s="168"/>
      <c r="E1008" s="170"/>
      <c r="F1008" s="170"/>
      <c r="G1008" s="171"/>
    </row>
    <row r="1009" spans="1:7" ht="25.5" x14ac:dyDescent="0.2">
      <c r="A1009" s="128" t="s">
        <v>1798</v>
      </c>
      <c r="B1009" s="118" t="s">
        <v>1782</v>
      </c>
      <c r="C1009" s="167"/>
      <c r="D1009" s="176"/>
      <c r="E1009" s="177"/>
      <c r="F1009" s="170"/>
      <c r="G1009" s="179"/>
    </row>
    <row r="1010" spans="1:7" x14ac:dyDescent="0.2">
      <c r="A1010" s="128" t="s">
        <v>1799</v>
      </c>
      <c r="B1010" s="118" t="s">
        <v>1800</v>
      </c>
      <c r="C1010" s="167" t="s">
        <v>3</v>
      </c>
      <c r="D1010" s="176">
        <v>12</v>
      </c>
      <c r="E1010" s="177"/>
      <c r="F1010" s="170"/>
      <c r="G1010" s="179"/>
    </row>
    <row r="1011" spans="1:7" x14ac:dyDescent="0.2">
      <c r="A1011" s="128" t="s">
        <v>1801</v>
      </c>
      <c r="B1011" s="118" t="s">
        <v>1802</v>
      </c>
      <c r="C1011" s="167" t="s">
        <v>3</v>
      </c>
      <c r="D1011" s="176">
        <v>20</v>
      </c>
      <c r="E1011" s="177"/>
      <c r="F1011" s="170"/>
      <c r="G1011" s="179"/>
    </row>
    <row r="1012" spans="1:7" x14ac:dyDescent="0.2">
      <c r="A1012" s="128" t="s">
        <v>1803</v>
      </c>
      <c r="B1012" s="118" t="s">
        <v>1784</v>
      </c>
      <c r="C1012" s="167" t="s">
        <v>3</v>
      </c>
      <c r="D1012" s="176">
        <v>6</v>
      </c>
      <c r="E1012" s="177"/>
      <c r="F1012" s="170"/>
      <c r="G1012" s="179"/>
    </row>
    <row r="1013" spans="1:7" x14ac:dyDescent="0.2">
      <c r="A1013" s="128" t="s">
        <v>1804</v>
      </c>
      <c r="B1013" s="118" t="s">
        <v>1805</v>
      </c>
      <c r="C1013" s="167" t="s">
        <v>3</v>
      </c>
      <c r="D1013" s="176">
        <v>20</v>
      </c>
      <c r="E1013" s="177"/>
      <c r="F1013" s="170"/>
      <c r="G1013" s="179"/>
    </row>
    <row r="1014" spans="1:7" x14ac:dyDescent="0.2">
      <c r="A1014" s="128" t="s">
        <v>1806</v>
      </c>
      <c r="B1014" s="118" t="s">
        <v>1807</v>
      </c>
      <c r="C1014" s="167" t="s">
        <v>3</v>
      </c>
      <c r="D1014" s="176">
        <v>6</v>
      </c>
      <c r="E1014" s="177"/>
      <c r="F1014" s="170"/>
      <c r="G1014" s="179"/>
    </row>
    <row r="1015" spans="1:7" x14ac:dyDescent="0.2">
      <c r="A1015" s="128" t="s">
        <v>1808</v>
      </c>
      <c r="B1015" s="118" t="s">
        <v>1809</v>
      </c>
      <c r="C1015" s="167" t="s">
        <v>3</v>
      </c>
      <c r="D1015" s="176">
        <v>5</v>
      </c>
      <c r="E1015" s="177"/>
      <c r="F1015" s="170"/>
      <c r="G1015" s="179"/>
    </row>
    <row r="1016" spans="1:7" x14ac:dyDescent="0.2">
      <c r="A1016" s="128" t="s">
        <v>1810</v>
      </c>
      <c r="B1016" s="118" t="s">
        <v>1811</v>
      </c>
      <c r="C1016" s="167"/>
      <c r="D1016" s="176"/>
      <c r="E1016" s="177"/>
      <c r="F1016" s="170"/>
      <c r="G1016" s="179"/>
    </row>
    <row r="1017" spans="1:7" x14ac:dyDescent="0.2">
      <c r="A1017" s="128" t="s">
        <v>1812</v>
      </c>
      <c r="B1017" s="118" t="s">
        <v>1784</v>
      </c>
      <c r="C1017" s="167" t="s">
        <v>3</v>
      </c>
      <c r="D1017" s="176">
        <v>2</v>
      </c>
      <c r="E1017" s="177"/>
      <c r="F1017" s="170"/>
      <c r="G1017" s="179"/>
    </row>
    <row r="1018" spans="1:7" x14ac:dyDescent="0.2">
      <c r="A1018" s="128" t="s">
        <v>1813</v>
      </c>
      <c r="B1018" s="118" t="s">
        <v>1805</v>
      </c>
      <c r="C1018" s="167" t="s">
        <v>3</v>
      </c>
      <c r="D1018" s="176">
        <v>6</v>
      </c>
      <c r="E1018" s="177"/>
      <c r="F1018" s="170"/>
      <c r="G1018" s="179"/>
    </row>
    <row r="1019" spans="1:7" x14ac:dyDescent="0.2">
      <c r="A1019" s="128" t="s">
        <v>1814</v>
      </c>
      <c r="B1019" s="118" t="s">
        <v>1807</v>
      </c>
      <c r="C1019" s="167" t="s">
        <v>3</v>
      </c>
      <c r="D1019" s="176">
        <v>2</v>
      </c>
      <c r="E1019" s="177"/>
      <c r="F1019" s="170"/>
      <c r="G1019" s="179"/>
    </row>
    <row r="1020" spans="1:7" x14ac:dyDescent="0.2">
      <c r="A1020" s="128" t="s">
        <v>1815</v>
      </c>
      <c r="B1020" s="118" t="s">
        <v>1816</v>
      </c>
      <c r="C1020" s="167"/>
      <c r="D1020" s="176"/>
      <c r="E1020" s="177"/>
      <c r="F1020" s="170"/>
      <c r="G1020" s="179"/>
    </row>
    <row r="1021" spans="1:7" x14ac:dyDescent="0.2">
      <c r="A1021" s="128" t="s">
        <v>1817</v>
      </c>
      <c r="B1021" s="118" t="s">
        <v>1809</v>
      </c>
      <c r="C1021" s="167" t="s">
        <v>3</v>
      </c>
      <c r="D1021" s="176">
        <v>1</v>
      </c>
      <c r="E1021" s="177"/>
      <c r="F1021" s="170"/>
      <c r="G1021" s="179"/>
    </row>
    <row r="1022" spans="1:7" ht="25.5" x14ac:dyDescent="0.2">
      <c r="A1022" s="128" t="s">
        <v>1818</v>
      </c>
      <c r="B1022" s="118" t="s">
        <v>1819</v>
      </c>
      <c r="C1022" s="167"/>
      <c r="D1022" s="176"/>
      <c r="E1022" s="177"/>
      <c r="F1022" s="170"/>
      <c r="G1022" s="179"/>
    </row>
    <row r="1023" spans="1:7" x14ac:dyDescent="0.2">
      <c r="A1023" s="128" t="s">
        <v>1820</v>
      </c>
      <c r="B1023" s="118" t="s">
        <v>1802</v>
      </c>
      <c r="C1023" s="167" t="s">
        <v>3</v>
      </c>
      <c r="D1023" s="176">
        <v>5</v>
      </c>
      <c r="E1023" s="177"/>
      <c r="F1023" s="170"/>
      <c r="G1023" s="179"/>
    </row>
    <row r="1024" spans="1:7" x14ac:dyDescent="0.2">
      <c r="A1024" s="128" t="s">
        <v>1821</v>
      </c>
      <c r="B1024" s="118" t="s">
        <v>1784</v>
      </c>
      <c r="C1024" s="167" t="s">
        <v>3</v>
      </c>
      <c r="D1024" s="176">
        <v>1</v>
      </c>
      <c r="E1024" s="177"/>
      <c r="F1024" s="170"/>
      <c r="G1024" s="179"/>
    </row>
    <row r="1025" spans="1:7" x14ac:dyDescent="0.2">
      <c r="A1025" s="128" t="s">
        <v>1822</v>
      </c>
      <c r="B1025" s="118" t="s">
        <v>1823</v>
      </c>
      <c r="C1025" s="167"/>
      <c r="D1025" s="168"/>
      <c r="E1025" s="169"/>
      <c r="F1025" s="170"/>
      <c r="G1025" s="179"/>
    </row>
    <row r="1026" spans="1:7" x14ac:dyDescent="0.2">
      <c r="A1026" s="128" t="s">
        <v>1824</v>
      </c>
      <c r="B1026" s="118" t="s">
        <v>1802</v>
      </c>
      <c r="C1026" s="167" t="s">
        <v>3</v>
      </c>
      <c r="D1026" s="168">
        <v>5</v>
      </c>
      <c r="E1026" s="169"/>
      <c r="F1026" s="170"/>
      <c r="G1026" s="179"/>
    </row>
    <row r="1027" spans="1:7" x14ac:dyDescent="0.2">
      <c r="A1027" s="128" t="s">
        <v>1825</v>
      </c>
      <c r="B1027" s="118" t="s">
        <v>1784</v>
      </c>
      <c r="C1027" s="167" t="s">
        <v>3</v>
      </c>
      <c r="D1027" s="168">
        <v>1</v>
      </c>
      <c r="E1027" s="169"/>
      <c r="F1027" s="170"/>
      <c r="G1027" s="179"/>
    </row>
    <row r="1028" spans="1:7" x14ac:dyDescent="0.2">
      <c r="A1028" s="128" t="s">
        <v>1826</v>
      </c>
      <c r="B1028" s="118" t="s">
        <v>1809</v>
      </c>
      <c r="C1028" s="167" t="s">
        <v>3</v>
      </c>
      <c r="D1028" s="168">
        <v>1</v>
      </c>
      <c r="E1028" s="169"/>
      <c r="F1028" s="170"/>
      <c r="G1028" s="179"/>
    </row>
    <row r="1029" spans="1:7" x14ac:dyDescent="0.2">
      <c r="A1029" s="128" t="s">
        <v>1827</v>
      </c>
      <c r="B1029" s="118" t="s">
        <v>1828</v>
      </c>
      <c r="C1029" s="167"/>
      <c r="D1029" s="176"/>
      <c r="E1029" s="177"/>
      <c r="F1029" s="170"/>
      <c r="G1029" s="179"/>
    </row>
    <row r="1030" spans="1:7" x14ac:dyDescent="0.2">
      <c r="A1030" s="128" t="s">
        <v>1829</v>
      </c>
      <c r="B1030" s="118" t="s">
        <v>1802</v>
      </c>
      <c r="C1030" s="167" t="s">
        <v>3</v>
      </c>
      <c r="D1030" s="176">
        <v>5</v>
      </c>
      <c r="E1030" s="177"/>
      <c r="F1030" s="170"/>
      <c r="G1030" s="179"/>
    </row>
    <row r="1031" spans="1:7" x14ac:dyDescent="0.2">
      <c r="A1031" s="128" t="s">
        <v>1830</v>
      </c>
      <c r="B1031" s="118" t="s">
        <v>1784</v>
      </c>
      <c r="C1031" s="167" t="s">
        <v>3</v>
      </c>
      <c r="D1031" s="176">
        <v>1</v>
      </c>
      <c r="E1031" s="177"/>
      <c r="F1031" s="170"/>
      <c r="G1031" s="179"/>
    </row>
    <row r="1032" spans="1:7" x14ac:dyDescent="0.2">
      <c r="A1032" s="128" t="s">
        <v>1831</v>
      </c>
      <c r="B1032" s="118" t="s">
        <v>1805</v>
      </c>
      <c r="C1032" s="167" t="s">
        <v>3</v>
      </c>
      <c r="D1032" s="176">
        <v>4</v>
      </c>
      <c r="E1032" s="177"/>
      <c r="F1032" s="170"/>
      <c r="G1032" s="179"/>
    </row>
    <row r="1033" spans="1:7" x14ac:dyDescent="0.2">
      <c r="A1033" s="128" t="s">
        <v>1832</v>
      </c>
      <c r="B1033" s="118" t="s">
        <v>1807</v>
      </c>
      <c r="C1033" s="167" t="s">
        <v>3</v>
      </c>
      <c r="D1033" s="176">
        <v>2</v>
      </c>
      <c r="E1033" s="177"/>
      <c r="F1033" s="170"/>
      <c r="G1033" s="179"/>
    </row>
    <row r="1034" spans="1:7" x14ac:dyDescent="0.2">
      <c r="A1034" s="128" t="s">
        <v>1833</v>
      </c>
      <c r="B1034" s="118" t="s">
        <v>1809</v>
      </c>
      <c r="C1034" s="167" t="s">
        <v>3</v>
      </c>
      <c r="D1034" s="176">
        <v>1</v>
      </c>
      <c r="E1034" s="177"/>
      <c r="F1034" s="170"/>
      <c r="G1034" s="179"/>
    </row>
    <row r="1035" spans="1:7" x14ac:dyDescent="0.2">
      <c r="A1035" s="128" t="s">
        <v>1834</v>
      </c>
      <c r="B1035" s="118" t="s">
        <v>1835</v>
      </c>
      <c r="C1035" s="167"/>
      <c r="D1035" s="176"/>
      <c r="E1035" s="177"/>
      <c r="F1035" s="170"/>
      <c r="G1035" s="179"/>
    </row>
    <row r="1036" spans="1:7" x14ac:dyDescent="0.2">
      <c r="A1036" s="128" t="s">
        <v>1836</v>
      </c>
      <c r="B1036" s="118" t="s">
        <v>1802</v>
      </c>
      <c r="C1036" s="167" t="s">
        <v>3</v>
      </c>
      <c r="D1036" s="176">
        <v>10</v>
      </c>
      <c r="E1036" s="177"/>
      <c r="F1036" s="170"/>
      <c r="G1036" s="179"/>
    </row>
    <row r="1037" spans="1:7" x14ac:dyDescent="0.2">
      <c r="A1037" s="128" t="s">
        <v>1837</v>
      </c>
      <c r="B1037" s="118" t="s">
        <v>1784</v>
      </c>
      <c r="C1037" s="167" t="s">
        <v>3</v>
      </c>
      <c r="D1037" s="176">
        <v>2</v>
      </c>
      <c r="E1037" s="177"/>
      <c r="F1037" s="170"/>
      <c r="G1037" s="179"/>
    </row>
    <row r="1038" spans="1:7" x14ac:dyDescent="0.2">
      <c r="A1038" s="128" t="s">
        <v>1838</v>
      </c>
      <c r="B1038" s="118" t="s">
        <v>1805</v>
      </c>
      <c r="C1038" s="167" t="s">
        <v>3</v>
      </c>
      <c r="D1038" s="176">
        <v>8</v>
      </c>
      <c r="E1038" s="177"/>
      <c r="F1038" s="170"/>
      <c r="G1038" s="179"/>
    </row>
    <row r="1039" spans="1:7" x14ac:dyDescent="0.2">
      <c r="A1039" s="128" t="s">
        <v>1839</v>
      </c>
      <c r="B1039" s="118" t="s">
        <v>1807</v>
      </c>
      <c r="C1039" s="167" t="s">
        <v>3</v>
      </c>
      <c r="D1039" s="176">
        <v>4</v>
      </c>
      <c r="E1039" s="177"/>
      <c r="F1039" s="170"/>
      <c r="G1039" s="179"/>
    </row>
    <row r="1040" spans="1:7" x14ac:dyDescent="0.2">
      <c r="A1040" s="128" t="s">
        <v>1840</v>
      </c>
      <c r="B1040" s="118" t="s">
        <v>1809</v>
      </c>
      <c r="C1040" s="167" t="s">
        <v>3</v>
      </c>
      <c r="D1040" s="176">
        <v>2</v>
      </c>
      <c r="E1040" s="177"/>
      <c r="F1040" s="170"/>
      <c r="G1040" s="179"/>
    </row>
    <row r="1041" spans="1:7" x14ac:dyDescent="0.2">
      <c r="A1041" s="128" t="s">
        <v>1841</v>
      </c>
      <c r="B1041" s="118" t="s">
        <v>1789</v>
      </c>
      <c r="C1041" s="167" t="s">
        <v>3</v>
      </c>
      <c r="D1041" s="176">
        <v>14</v>
      </c>
      <c r="E1041" s="177"/>
      <c r="F1041" s="170"/>
      <c r="G1041" s="179"/>
    </row>
    <row r="1042" spans="1:7" x14ac:dyDescent="0.2">
      <c r="A1042" s="128" t="s">
        <v>1842</v>
      </c>
      <c r="B1042" s="118" t="s">
        <v>1791</v>
      </c>
      <c r="C1042" s="167" t="s">
        <v>3</v>
      </c>
      <c r="D1042" s="176">
        <v>2</v>
      </c>
      <c r="E1042" s="169"/>
      <c r="F1042" s="170"/>
      <c r="G1042" s="179"/>
    </row>
    <row r="1043" spans="1:7" x14ac:dyDescent="0.2">
      <c r="A1043" s="128" t="s">
        <v>1843</v>
      </c>
      <c r="B1043" s="118" t="s">
        <v>1844</v>
      </c>
      <c r="C1043" s="167" t="s">
        <v>3</v>
      </c>
      <c r="D1043" s="176">
        <v>4</v>
      </c>
      <c r="E1043" s="177"/>
      <c r="F1043" s="170"/>
      <c r="G1043" s="179"/>
    </row>
    <row r="1044" spans="1:7" x14ac:dyDescent="0.2">
      <c r="A1044" s="128" t="s">
        <v>1845</v>
      </c>
      <c r="B1044" s="118" t="s">
        <v>1795</v>
      </c>
      <c r="C1044" s="167" t="s">
        <v>3</v>
      </c>
      <c r="D1044" s="176">
        <v>3</v>
      </c>
      <c r="E1044" s="169"/>
      <c r="F1044" s="170"/>
      <c r="G1044" s="179"/>
    </row>
    <row r="1045" spans="1:7" x14ac:dyDescent="0.2">
      <c r="A1045" s="128" t="s">
        <v>1846</v>
      </c>
      <c r="B1045" s="118" t="s">
        <v>1793</v>
      </c>
      <c r="C1045" s="167" t="s">
        <v>3</v>
      </c>
      <c r="D1045" s="168">
        <v>10</v>
      </c>
      <c r="E1045" s="169"/>
      <c r="F1045" s="170"/>
      <c r="G1045" s="179"/>
    </row>
    <row r="1046" spans="1:7" ht="38.25" x14ac:dyDescent="0.2">
      <c r="A1046" s="128" t="s">
        <v>1847</v>
      </c>
      <c r="B1046" s="118" t="s">
        <v>1848</v>
      </c>
      <c r="C1046" s="167" t="s">
        <v>3</v>
      </c>
      <c r="D1046" s="176">
        <v>13</v>
      </c>
      <c r="E1046" s="177"/>
      <c r="F1046" s="170"/>
      <c r="G1046" s="179"/>
    </row>
    <row r="1047" spans="1:7" ht="76.5" x14ac:dyDescent="0.2">
      <c r="A1047" s="128" t="s">
        <v>1849</v>
      </c>
      <c r="B1047" s="118" t="s">
        <v>1850</v>
      </c>
      <c r="C1047" s="167"/>
      <c r="D1047" s="176"/>
      <c r="E1047" s="177"/>
      <c r="F1047" s="170"/>
      <c r="G1047" s="179"/>
    </row>
    <row r="1048" spans="1:7" x14ac:dyDescent="0.2">
      <c r="A1048" s="128" t="s">
        <v>1851</v>
      </c>
      <c r="B1048" s="118" t="s">
        <v>1809</v>
      </c>
      <c r="C1048" s="167" t="s">
        <v>3</v>
      </c>
      <c r="D1048" s="176">
        <v>1</v>
      </c>
      <c r="E1048" s="177"/>
      <c r="F1048" s="170"/>
      <c r="G1048" s="179"/>
    </row>
    <row r="1049" spans="1:7" ht="195" customHeight="1" x14ac:dyDescent="0.2">
      <c r="A1049" s="128" t="s">
        <v>1852</v>
      </c>
      <c r="B1049" s="118" t="s">
        <v>1853</v>
      </c>
      <c r="C1049" s="167" t="s">
        <v>3</v>
      </c>
      <c r="D1049" s="168">
        <v>2</v>
      </c>
      <c r="E1049" s="177"/>
      <c r="F1049" s="170"/>
      <c r="G1049" s="179"/>
    </row>
    <row r="1050" spans="1:7" ht="76.5" x14ac:dyDescent="0.2">
      <c r="A1050" s="128" t="s">
        <v>1854</v>
      </c>
      <c r="B1050" s="118" t="s">
        <v>1855</v>
      </c>
      <c r="C1050" s="167" t="s">
        <v>3</v>
      </c>
      <c r="D1050" s="168">
        <v>2</v>
      </c>
      <c r="E1050" s="177"/>
      <c r="F1050" s="170"/>
      <c r="G1050" s="179"/>
    </row>
    <row r="1051" spans="1:7" ht="197.25" customHeight="1" x14ac:dyDescent="0.2">
      <c r="A1051" s="128" t="s">
        <v>1856</v>
      </c>
      <c r="B1051" s="118" t="s">
        <v>1857</v>
      </c>
      <c r="C1051" s="167" t="s">
        <v>3</v>
      </c>
      <c r="D1051" s="168">
        <v>2</v>
      </c>
      <c r="E1051" s="177"/>
      <c r="F1051" s="170"/>
      <c r="G1051" s="179"/>
    </row>
    <row r="1052" spans="1:7" ht="76.5" x14ac:dyDescent="0.2">
      <c r="A1052" s="128" t="s">
        <v>1858</v>
      </c>
      <c r="B1052" s="118" t="s">
        <v>1859</v>
      </c>
      <c r="C1052" s="167" t="s">
        <v>3</v>
      </c>
      <c r="D1052" s="168">
        <v>2</v>
      </c>
      <c r="E1052" s="177"/>
      <c r="F1052" s="170"/>
      <c r="G1052" s="179"/>
    </row>
    <row r="1053" spans="1:7" ht="25.5" x14ac:dyDescent="0.2">
      <c r="A1053" s="128" t="s">
        <v>1860</v>
      </c>
      <c r="B1053" s="118" t="s">
        <v>1861</v>
      </c>
      <c r="C1053" s="167"/>
      <c r="D1053" s="176"/>
      <c r="E1053" s="177"/>
      <c r="F1053" s="170"/>
      <c r="G1053" s="179"/>
    </row>
    <row r="1054" spans="1:7" x14ac:dyDescent="0.2">
      <c r="A1054" s="128" t="s">
        <v>1862</v>
      </c>
      <c r="B1054" s="118" t="s">
        <v>1795</v>
      </c>
      <c r="C1054" s="167" t="s">
        <v>3</v>
      </c>
      <c r="D1054" s="176">
        <v>4</v>
      </c>
      <c r="E1054" s="169"/>
      <c r="F1054" s="170"/>
      <c r="G1054" s="179"/>
    </row>
    <row r="1055" spans="1:7" x14ac:dyDescent="0.2">
      <c r="A1055" s="128" t="s">
        <v>1863</v>
      </c>
      <c r="B1055" s="118" t="s">
        <v>1789</v>
      </c>
      <c r="C1055" s="167" t="s">
        <v>3</v>
      </c>
      <c r="D1055" s="176">
        <v>4</v>
      </c>
      <c r="E1055" s="177"/>
      <c r="F1055" s="170"/>
      <c r="G1055" s="179"/>
    </row>
    <row r="1056" spans="1:7" x14ac:dyDescent="0.2">
      <c r="A1056" s="128" t="s">
        <v>1864</v>
      </c>
      <c r="B1056" s="118" t="s">
        <v>1791</v>
      </c>
      <c r="C1056" s="167" t="s">
        <v>3</v>
      </c>
      <c r="D1056" s="176">
        <v>4</v>
      </c>
      <c r="E1056" s="169"/>
      <c r="F1056" s="170"/>
      <c r="G1056" s="179"/>
    </row>
    <row r="1057" spans="1:7" ht="25.5" x14ac:dyDescent="0.2">
      <c r="A1057" s="128" t="s">
        <v>1865</v>
      </c>
      <c r="B1057" s="118" t="s">
        <v>1782</v>
      </c>
      <c r="C1057" s="167"/>
      <c r="D1057" s="176"/>
      <c r="E1057" s="177"/>
      <c r="F1057" s="170"/>
      <c r="G1057" s="179"/>
    </row>
    <row r="1058" spans="1:7" x14ac:dyDescent="0.2">
      <c r="A1058" s="128" t="s">
        <v>1866</v>
      </c>
      <c r="B1058" s="118" t="s">
        <v>1784</v>
      </c>
      <c r="C1058" s="167" t="s">
        <v>3</v>
      </c>
      <c r="D1058" s="176">
        <v>8</v>
      </c>
      <c r="E1058" s="169"/>
      <c r="F1058" s="170"/>
      <c r="G1058" s="179"/>
    </row>
    <row r="1059" spans="1:7" x14ac:dyDescent="0.2">
      <c r="A1059" s="128" t="s">
        <v>1867</v>
      </c>
      <c r="B1059" s="118" t="s">
        <v>1786</v>
      </c>
      <c r="C1059" s="167"/>
      <c r="D1059" s="176"/>
      <c r="E1059" s="177"/>
      <c r="F1059" s="170"/>
      <c r="G1059" s="179"/>
    </row>
    <row r="1060" spans="1:7" x14ac:dyDescent="0.2">
      <c r="A1060" s="128" t="s">
        <v>1868</v>
      </c>
      <c r="B1060" s="118" t="s">
        <v>1784</v>
      </c>
      <c r="C1060" s="167" t="s">
        <v>3</v>
      </c>
      <c r="D1060" s="176">
        <v>8</v>
      </c>
      <c r="E1060" s="169"/>
      <c r="F1060" s="170"/>
      <c r="G1060" s="179"/>
    </row>
    <row r="1061" spans="1:7" ht="25.5" x14ac:dyDescent="0.2">
      <c r="A1061" s="128" t="s">
        <v>1869</v>
      </c>
      <c r="B1061" s="118" t="s">
        <v>1870</v>
      </c>
      <c r="C1061" s="167"/>
      <c r="D1061" s="176"/>
      <c r="E1061" s="177"/>
      <c r="F1061" s="170"/>
      <c r="G1061" s="179"/>
    </row>
    <row r="1062" spans="1:7" x14ac:dyDescent="0.2">
      <c r="A1062" s="128" t="s">
        <v>1871</v>
      </c>
      <c r="B1062" s="118" t="s">
        <v>1872</v>
      </c>
      <c r="C1062" s="167" t="s">
        <v>3</v>
      </c>
      <c r="D1062" s="176">
        <v>1</v>
      </c>
      <c r="E1062" s="177"/>
      <c r="F1062" s="170"/>
      <c r="G1062" s="179"/>
    </row>
    <row r="1063" spans="1:7" x14ac:dyDescent="0.2">
      <c r="A1063" s="128" t="s">
        <v>1873</v>
      </c>
      <c r="B1063" s="118" t="s">
        <v>1828</v>
      </c>
      <c r="C1063" s="167"/>
      <c r="D1063" s="176"/>
      <c r="E1063" s="177"/>
      <c r="F1063" s="170"/>
      <c r="G1063" s="179"/>
    </row>
    <row r="1064" spans="1:7" x14ac:dyDescent="0.2">
      <c r="A1064" s="128" t="s">
        <v>1874</v>
      </c>
      <c r="B1064" s="118" t="s">
        <v>1805</v>
      </c>
      <c r="C1064" s="167" t="s">
        <v>3</v>
      </c>
      <c r="D1064" s="176">
        <v>2</v>
      </c>
      <c r="E1064" s="169"/>
      <c r="F1064" s="170"/>
      <c r="G1064" s="179"/>
    </row>
    <row r="1065" spans="1:7" x14ac:dyDescent="0.2">
      <c r="A1065" s="128" t="s">
        <v>1875</v>
      </c>
      <c r="B1065" s="118" t="s">
        <v>1807</v>
      </c>
      <c r="C1065" s="167" t="s">
        <v>3</v>
      </c>
      <c r="D1065" s="176">
        <v>4</v>
      </c>
      <c r="E1065" s="177"/>
      <c r="F1065" s="170"/>
      <c r="G1065" s="179"/>
    </row>
    <row r="1066" spans="1:7" x14ac:dyDescent="0.2">
      <c r="A1066" s="128" t="s">
        <v>1876</v>
      </c>
      <c r="B1066" s="118" t="s">
        <v>1795</v>
      </c>
      <c r="C1066" s="167" t="s">
        <v>3</v>
      </c>
      <c r="D1066" s="176">
        <v>1</v>
      </c>
      <c r="E1066" s="169"/>
      <c r="F1066" s="170"/>
      <c r="G1066" s="179"/>
    </row>
    <row r="1067" spans="1:7" x14ac:dyDescent="0.2">
      <c r="A1067" s="128" t="s">
        <v>1877</v>
      </c>
      <c r="B1067" s="118" t="s">
        <v>1835</v>
      </c>
      <c r="C1067" s="167"/>
      <c r="D1067" s="176"/>
      <c r="E1067" s="177"/>
      <c r="F1067" s="170"/>
      <c r="G1067" s="179"/>
    </row>
    <row r="1068" spans="1:7" x14ac:dyDescent="0.2">
      <c r="A1068" s="128" t="s">
        <v>1878</v>
      </c>
      <c r="B1068" s="118" t="s">
        <v>1805</v>
      </c>
      <c r="C1068" s="167" t="s">
        <v>3</v>
      </c>
      <c r="D1068" s="176">
        <v>4</v>
      </c>
      <c r="E1068" s="177"/>
      <c r="F1068" s="170"/>
      <c r="G1068" s="179"/>
    </row>
    <row r="1069" spans="1:7" x14ac:dyDescent="0.2">
      <c r="A1069" s="128" t="s">
        <v>1879</v>
      </c>
      <c r="B1069" s="118" t="s">
        <v>1807</v>
      </c>
      <c r="C1069" s="167" t="s">
        <v>3</v>
      </c>
      <c r="D1069" s="176">
        <v>4</v>
      </c>
      <c r="E1069" s="177"/>
      <c r="F1069" s="170"/>
      <c r="G1069" s="179"/>
    </row>
    <row r="1070" spans="1:7" x14ac:dyDescent="0.2">
      <c r="A1070" s="128" t="s">
        <v>1880</v>
      </c>
      <c r="B1070" s="118" t="s">
        <v>1789</v>
      </c>
      <c r="C1070" s="167" t="s">
        <v>3</v>
      </c>
      <c r="D1070" s="176">
        <v>12</v>
      </c>
      <c r="E1070" s="177"/>
      <c r="F1070" s="170"/>
      <c r="G1070" s="179"/>
    </row>
    <row r="1071" spans="1:7" x14ac:dyDescent="0.2">
      <c r="A1071" s="128" t="s">
        <v>1881</v>
      </c>
      <c r="B1071" s="118" t="s">
        <v>1844</v>
      </c>
      <c r="C1071" s="167" t="s">
        <v>3</v>
      </c>
      <c r="D1071" s="176">
        <v>6</v>
      </c>
      <c r="E1071" s="177"/>
      <c r="F1071" s="170"/>
      <c r="G1071" s="179"/>
    </row>
    <row r="1072" spans="1:7" ht="38.25" x14ac:dyDescent="0.2">
      <c r="A1072" s="128" t="s">
        <v>1882</v>
      </c>
      <c r="B1072" s="118" t="s">
        <v>1848</v>
      </c>
      <c r="C1072" s="167" t="s">
        <v>3</v>
      </c>
      <c r="D1072" s="176">
        <v>6</v>
      </c>
      <c r="E1072" s="169"/>
      <c r="F1072" s="170"/>
      <c r="G1072" s="179"/>
    </row>
    <row r="1073" spans="1:7" x14ac:dyDescent="0.2">
      <c r="A1073" s="128" t="s">
        <v>1883</v>
      </c>
      <c r="B1073" s="118" t="s">
        <v>1793</v>
      </c>
      <c r="C1073" s="167" t="s">
        <v>3</v>
      </c>
      <c r="D1073" s="168">
        <v>2</v>
      </c>
      <c r="E1073" s="169"/>
      <c r="F1073" s="170"/>
      <c r="G1073" s="179"/>
    </row>
    <row r="1074" spans="1:7" ht="38.25" x14ac:dyDescent="0.2">
      <c r="A1074" s="128" t="s">
        <v>1884</v>
      </c>
      <c r="B1074" s="118" t="s">
        <v>1885</v>
      </c>
      <c r="C1074" s="167"/>
      <c r="D1074" s="176"/>
      <c r="E1074" s="177"/>
      <c r="F1074" s="170"/>
      <c r="G1074" s="179"/>
    </row>
    <row r="1075" spans="1:7" x14ac:dyDescent="0.2">
      <c r="A1075" s="128" t="s">
        <v>1886</v>
      </c>
      <c r="B1075" s="118" t="s">
        <v>1807</v>
      </c>
      <c r="C1075" s="167" t="s">
        <v>3</v>
      </c>
      <c r="D1075" s="176">
        <v>2</v>
      </c>
      <c r="E1075" s="177"/>
      <c r="F1075" s="170"/>
      <c r="G1075" s="179"/>
    </row>
    <row r="1076" spans="1:7" x14ac:dyDescent="0.2">
      <c r="A1076" s="128" t="s">
        <v>1887</v>
      </c>
      <c r="B1076" s="118" t="s">
        <v>1811</v>
      </c>
      <c r="C1076" s="167"/>
      <c r="D1076" s="176"/>
      <c r="E1076" s="177"/>
      <c r="F1076" s="170"/>
      <c r="G1076" s="179"/>
    </row>
    <row r="1077" spans="1:7" x14ac:dyDescent="0.2">
      <c r="A1077" s="128" t="s">
        <v>1888</v>
      </c>
      <c r="B1077" s="118" t="s">
        <v>1805</v>
      </c>
      <c r="C1077" s="167" t="s">
        <v>3</v>
      </c>
      <c r="D1077" s="176">
        <v>2</v>
      </c>
      <c r="E1077" s="177"/>
      <c r="F1077" s="170"/>
      <c r="G1077" s="179"/>
    </row>
    <row r="1078" spans="1:7" x14ac:dyDescent="0.2">
      <c r="A1078" s="128" t="s">
        <v>1889</v>
      </c>
      <c r="B1078" s="118" t="s">
        <v>1807</v>
      </c>
      <c r="C1078" s="167" t="s">
        <v>3</v>
      </c>
      <c r="D1078" s="176">
        <v>14</v>
      </c>
      <c r="E1078" s="177"/>
      <c r="F1078" s="170"/>
      <c r="G1078" s="179"/>
    </row>
    <row r="1079" spans="1:7" x14ac:dyDescent="0.2">
      <c r="A1079" s="128" t="s">
        <v>1890</v>
      </c>
      <c r="B1079" s="118" t="s">
        <v>1891</v>
      </c>
      <c r="C1079" s="167"/>
      <c r="D1079" s="176"/>
      <c r="E1079" s="177"/>
      <c r="F1079" s="170"/>
      <c r="G1079" s="179"/>
    </row>
    <row r="1080" spans="1:7" x14ac:dyDescent="0.2">
      <c r="A1080" s="128" t="s">
        <v>1892</v>
      </c>
      <c r="B1080" s="118" t="s">
        <v>1807</v>
      </c>
      <c r="C1080" s="167" t="s">
        <v>3</v>
      </c>
      <c r="D1080" s="176">
        <v>2</v>
      </c>
      <c r="E1080" s="177"/>
      <c r="F1080" s="170"/>
      <c r="G1080" s="179"/>
    </row>
    <row r="1081" spans="1:7" ht="25.5" x14ac:dyDescent="0.2">
      <c r="A1081" s="128" t="s">
        <v>1893</v>
      </c>
      <c r="B1081" s="118" t="s">
        <v>1782</v>
      </c>
      <c r="C1081" s="167"/>
      <c r="D1081" s="176"/>
      <c r="E1081" s="177"/>
      <c r="F1081" s="170"/>
      <c r="G1081" s="179"/>
    </row>
    <row r="1082" spans="1:7" x14ac:dyDescent="0.2">
      <c r="A1082" s="128" t="s">
        <v>1894</v>
      </c>
      <c r="B1082" s="118" t="s">
        <v>1800</v>
      </c>
      <c r="C1082" s="167" t="s">
        <v>3</v>
      </c>
      <c r="D1082" s="176">
        <v>14</v>
      </c>
      <c r="E1082" s="169"/>
      <c r="F1082" s="170"/>
      <c r="G1082" s="179"/>
    </row>
    <row r="1083" spans="1:7" x14ac:dyDescent="0.2">
      <c r="A1083" s="128" t="s">
        <v>1895</v>
      </c>
      <c r="B1083" s="118" t="s">
        <v>1805</v>
      </c>
      <c r="C1083" s="167" t="s">
        <v>3</v>
      </c>
      <c r="D1083" s="176">
        <v>6</v>
      </c>
      <c r="E1083" s="169"/>
      <c r="F1083" s="170"/>
      <c r="G1083" s="179"/>
    </row>
    <row r="1084" spans="1:7" x14ac:dyDescent="0.2">
      <c r="A1084" s="128" t="s">
        <v>1896</v>
      </c>
      <c r="B1084" s="118" t="s">
        <v>1807</v>
      </c>
      <c r="C1084" s="167" t="s">
        <v>3</v>
      </c>
      <c r="D1084" s="176">
        <v>36</v>
      </c>
      <c r="E1084" s="169"/>
      <c r="F1084" s="170"/>
      <c r="G1084" s="179"/>
    </row>
    <row r="1085" spans="1:7" ht="219.75" customHeight="1" x14ac:dyDescent="0.2">
      <c r="A1085" s="128" t="s">
        <v>1897</v>
      </c>
      <c r="B1085" s="118" t="s">
        <v>1898</v>
      </c>
      <c r="C1085" s="167"/>
      <c r="D1085" s="176"/>
      <c r="E1085" s="177"/>
      <c r="F1085" s="170"/>
      <c r="G1085" s="179"/>
    </row>
    <row r="1086" spans="1:7" ht="38.25" x14ac:dyDescent="0.2">
      <c r="A1086" s="128" t="s">
        <v>1899</v>
      </c>
      <c r="B1086" s="118" t="s">
        <v>1900</v>
      </c>
      <c r="C1086" s="167" t="s">
        <v>3</v>
      </c>
      <c r="D1086" s="176">
        <v>1</v>
      </c>
      <c r="E1086" s="177"/>
      <c r="F1086" s="170"/>
      <c r="G1086" s="179"/>
    </row>
    <row r="1087" spans="1:7" ht="38.25" x14ac:dyDescent="0.2">
      <c r="A1087" s="128" t="s">
        <v>1901</v>
      </c>
      <c r="B1087" s="118" t="s">
        <v>1902</v>
      </c>
      <c r="C1087" s="167" t="s">
        <v>3</v>
      </c>
      <c r="D1087" s="176">
        <v>1</v>
      </c>
      <c r="E1087" s="177"/>
      <c r="F1087" s="170"/>
      <c r="G1087" s="179"/>
    </row>
    <row r="1088" spans="1:7" ht="38.25" x14ac:dyDescent="0.2">
      <c r="A1088" s="128" t="s">
        <v>1903</v>
      </c>
      <c r="B1088" s="118" t="s">
        <v>1904</v>
      </c>
      <c r="C1088" s="167" t="s">
        <v>3</v>
      </c>
      <c r="D1088" s="176">
        <v>1</v>
      </c>
      <c r="E1088" s="177"/>
      <c r="F1088" s="170"/>
      <c r="G1088" s="179"/>
    </row>
    <row r="1089" spans="1:7" ht="38.25" x14ac:dyDescent="0.2">
      <c r="A1089" s="128" t="s">
        <v>1905</v>
      </c>
      <c r="B1089" s="118" t="s">
        <v>1906</v>
      </c>
      <c r="C1089" s="167" t="s">
        <v>3</v>
      </c>
      <c r="D1089" s="176">
        <v>1</v>
      </c>
      <c r="E1089" s="177"/>
      <c r="F1089" s="170"/>
      <c r="G1089" s="179"/>
    </row>
    <row r="1090" spans="1:7" ht="127.5" x14ac:dyDescent="0.2">
      <c r="A1090" s="128" t="s">
        <v>1907</v>
      </c>
      <c r="B1090" s="118" t="s">
        <v>1908</v>
      </c>
      <c r="C1090" s="167"/>
      <c r="D1090" s="176"/>
      <c r="E1090" s="177"/>
      <c r="F1090" s="170"/>
      <c r="G1090" s="179"/>
    </row>
    <row r="1091" spans="1:7" ht="38.25" x14ac:dyDescent="0.2">
      <c r="A1091" s="128" t="s">
        <v>1909</v>
      </c>
      <c r="B1091" s="118" t="s">
        <v>1910</v>
      </c>
      <c r="C1091" s="167" t="s">
        <v>3</v>
      </c>
      <c r="D1091" s="176">
        <v>2</v>
      </c>
      <c r="E1091" s="177"/>
      <c r="F1091" s="170"/>
      <c r="G1091" s="179"/>
    </row>
    <row r="1092" spans="1:7" ht="38.25" x14ac:dyDescent="0.2">
      <c r="A1092" s="128" t="s">
        <v>1911</v>
      </c>
      <c r="B1092" s="118" t="s">
        <v>1912</v>
      </c>
      <c r="C1092" s="167" t="s">
        <v>3</v>
      </c>
      <c r="D1092" s="176">
        <v>2</v>
      </c>
      <c r="E1092" s="177"/>
      <c r="F1092" s="170"/>
      <c r="G1092" s="179"/>
    </row>
    <row r="1093" spans="1:7" ht="38.25" x14ac:dyDescent="0.2">
      <c r="A1093" s="128" t="s">
        <v>1913</v>
      </c>
      <c r="B1093" s="118" t="s">
        <v>1914</v>
      </c>
      <c r="C1093" s="167" t="s">
        <v>3</v>
      </c>
      <c r="D1093" s="176">
        <v>2</v>
      </c>
      <c r="E1093" s="177"/>
      <c r="F1093" s="170"/>
      <c r="G1093" s="179"/>
    </row>
    <row r="1094" spans="1:7" ht="127.5" x14ac:dyDescent="0.2">
      <c r="A1094" s="128" t="s">
        <v>1915</v>
      </c>
      <c r="B1094" s="118" t="s">
        <v>1916</v>
      </c>
      <c r="C1094" s="167" t="s">
        <v>159</v>
      </c>
      <c r="D1094" s="176">
        <v>1</v>
      </c>
      <c r="E1094" s="177"/>
      <c r="F1094" s="170"/>
      <c r="G1094" s="171"/>
    </row>
    <row r="1095" spans="1:7" ht="38.25" x14ac:dyDescent="0.2">
      <c r="A1095" s="128"/>
      <c r="B1095" s="118" t="s">
        <v>1917</v>
      </c>
      <c r="C1095" s="167"/>
      <c r="D1095" s="176"/>
      <c r="E1095" s="177"/>
      <c r="F1095" s="170"/>
      <c r="G1095" s="171"/>
    </row>
    <row r="1096" spans="1:7" ht="38.25" x14ac:dyDescent="0.2">
      <c r="A1096" s="128"/>
      <c r="B1096" s="118" t="s">
        <v>1918</v>
      </c>
      <c r="C1096" s="167"/>
      <c r="D1096" s="167"/>
      <c r="E1096" s="177"/>
      <c r="F1096" s="170"/>
      <c r="G1096" s="171"/>
    </row>
    <row r="1097" spans="1:7" ht="38.25" x14ac:dyDescent="0.2">
      <c r="A1097" s="128"/>
      <c r="B1097" s="118" t="s">
        <v>1919</v>
      </c>
      <c r="C1097" s="167"/>
      <c r="D1097" s="167"/>
      <c r="E1097" s="177"/>
      <c r="F1097" s="170"/>
      <c r="G1097" s="171"/>
    </row>
    <row r="1098" spans="1:7" ht="38.25" x14ac:dyDescent="0.2">
      <c r="A1098" s="128"/>
      <c r="B1098" s="118" t="s">
        <v>1920</v>
      </c>
      <c r="C1098" s="167"/>
      <c r="D1098" s="167"/>
      <c r="E1098" s="177"/>
      <c r="F1098" s="170"/>
      <c r="G1098" s="171"/>
    </row>
    <row r="1099" spans="1:7" x14ac:dyDescent="0.2">
      <c r="A1099" s="300" t="s">
        <v>1921</v>
      </c>
      <c r="B1099" s="267" t="s">
        <v>1922</v>
      </c>
      <c r="C1099" s="287"/>
      <c r="D1099" s="288"/>
      <c r="E1099" s="289"/>
      <c r="F1099" s="289"/>
      <c r="G1099" s="286">
        <f>SUM(F1100:F1137)</f>
        <v>0</v>
      </c>
    </row>
    <row r="1100" spans="1:7" ht="51" x14ac:dyDescent="0.2">
      <c r="A1100" s="128" t="s">
        <v>1553</v>
      </c>
      <c r="B1100" s="118" t="s">
        <v>1752</v>
      </c>
      <c r="C1100" s="167"/>
      <c r="D1100" s="168"/>
      <c r="E1100" s="169"/>
      <c r="F1100" s="170"/>
      <c r="G1100" s="171"/>
    </row>
    <row r="1101" spans="1:7" ht="165.75" x14ac:dyDescent="0.2">
      <c r="A1101" s="128" t="s">
        <v>1923</v>
      </c>
      <c r="B1101" s="118" t="s">
        <v>1924</v>
      </c>
      <c r="C1101" s="167" t="s">
        <v>3</v>
      </c>
      <c r="D1101" s="168">
        <v>24</v>
      </c>
      <c r="E1101" s="169"/>
      <c r="F1101" s="170"/>
      <c r="G1101" s="171"/>
    </row>
    <row r="1102" spans="1:7" ht="68.25" customHeight="1" x14ac:dyDescent="0.2">
      <c r="A1102" s="128" t="s">
        <v>1925</v>
      </c>
      <c r="B1102" s="118" t="s">
        <v>1926</v>
      </c>
      <c r="C1102" s="167" t="s">
        <v>3</v>
      </c>
      <c r="D1102" s="168">
        <v>4</v>
      </c>
      <c r="E1102" s="169"/>
      <c r="F1102" s="170"/>
      <c r="G1102" s="171"/>
    </row>
    <row r="1103" spans="1:7" ht="76.5" x14ac:dyDescent="0.2">
      <c r="A1103" s="128" t="s">
        <v>1927</v>
      </c>
      <c r="B1103" s="118" t="s">
        <v>1928</v>
      </c>
      <c r="C1103" s="167" t="s">
        <v>3</v>
      </c>
      <c r="D1103" s="168">
        <v>20</v>
      </c>
      <c r="E1103" s="169"/>
      <c r="F1103" s="170"/>
      <c r="G1103" s="171"/>
    </row>
    <row r="1104" spans="1:7" ht="170.25" customHeight="1" x14ac:dyDescent="0.2">
      <c r="A1104" s="128" t="s">
        <v>1929</v>
      </c>
      <c r="B1104" s="118" t="s">
        <v>1930</v>
      </c>
      <c r="C1104" s="167" t="s">
        <v>159</v>
      </c>
      <c r="D1104" s="168">
        <v>4</v>
      </c>
      <c r="E1104" s="169"/>
      <c r="F1104" s="170"/>
      <c r="G1104" s="171"/>
    </row>
    <row r="1105" spans="1:7" ht="63.75" x14ac:dyDescent="0.2">
      <c r="A1105" s="128" t="s">
        <v>1931</v>
      </c>
      <c r="B1105" s="118" t="s">
        <v>1932</v>
      </c>
      <c r="C1105" s="167" t="s">
        <v>3</v>
      </c>
      <c r="D1105" s="168">
        <v>2</v>
      </c>
      <c r="E1105" s="169"/>
      <c r="F1105" s="170"/>
      <c r="G1105" s="171"/>
    </row>
    <row r="1106" spans="1:7" ht="105" customHeight="1" x14ac:dyDescent="0.2">
      <c r="A1106" s="128" t="s">
        <v>1933</v>
      </c>
      <c r="B1106" s="118" t="s">
        <v>1934</v>
      </c>
      <c r="C1106" s="167" t="s">
        <v>3</v>
      </c>
      <c r="D1106" s="168">
        <v>2</v>
      </c>
      <c r="E1106" s="169"/>
      <c r="F1106" s="170"/>
      <c r="G1106" s="171"/>
    </row>
    <row r="1107" spans="1:7" ht="51" x14ac:dyDescent="0.2">
      <c r="A1107" s="128" t="s">
        <v>1935</v>
      </c>
      <c r="B1107" s="118" t="s">
        <v>1936</v>
      </c>
      <c r="C1107" s="167" t="s">
        <v>3</v>
      </c>
      <c r="D1107" s="168">
        <v>2</v>
      </c>
      <c r="E1107" s="169"/>
      <c r="F1107" s="170"/>
      <c r="G1107" s="171"/>
    </row>
    <row r="1108" spans="1:7" ht="25.5" x14ac:dyDescent="0.2">
      <c r="A1108" s="128" t="s">
        <v>1937</v>
      </c>
      <c r="B1108" s="118" t="s">
        <v>1938</v>
      </c>
      <c r="C1108" s="167"/>
      <c r="D1108" s="168"/>
      <c r="E1108" s="169"/>
      <c r="F1108" s="170"/>
      <c r="G1108" s="171"/>
    </row>
    <row r="1109" spans="1:7" ht="25.5" x14ac:dyDescent="0.2">
      <c r="A1109" s="128" t="s">
        <v>1939</v>
      </c>
      <c r="B1109" s="118" t="s">
        <v>1782</v>
      </c>
      <c r="C1109" s="167"/>
      <c r="D1109" s="168"/>
      <c r="E1109" s="169"/>
      <c r="F1109" s="170"/>
      <c r="G1109" s="171"/>
    </row>
    <row r="1110" spans="1:7" x14ac:dyDescent="0.2">
      <c r="A1110" s="128" t="s">
        <v>1940</v>
      </c>
      <c r="B1110" s="118" t="s">
        <v>1800</v>
      </c>
      <c r="C1110" s="167" t="s">
        <v>3</v>
      </c>
      <c r="D1110" s="168">
        <v>8</v>
      </c>
      <c r="E1110" s="169"/>
      <c r="F1110" s="170"/>
      <c r="G1110" s="171"/>
    </row>
    <row r="1111" spans="1:7" x14ac:dyDescent="0.2">
      <c r="A1111" s="128" t="s">
        <v>1941</v>
      </c>
      <c r="B1111" s="118" t="s">
        <v>1802</v>
      </c>
      <c r="C1111" s="167" t="s">
        <v>3</v>
      </c>
      <c r="D1111" s="168">
        <v>8</v>
      </c>
      <c r="E1111" s="169"/>
      <c r="F1111" s="170"/>
      <c r="G1111" s="171"/>
    </row>
    <row r="1112" spans="1:7" x14ac:dyDescent="0.2">
      <c r="A1112" s="128" t="s">
        <v>1942</v>
      </c>
      <c r="B1112" s="118" t="s">
        <v>1784</v>
      </c>
      <c r="C1112" s="167" t="s">
        <v>3</v>
      </c>
      <c r="D1112" s="168">
        <v>26</v>
      </c>
      <c r="E1112" s="169"/>
      <c r="F1112" s="170"/>
      <c r="G1112" s="171"/>
    </row>
    <row r="1113" spans="1:7" x14ac:dyDescent="0.2">
      <c r="A1113" s="128" t="s">
        <v>1943</v>
      </c>
      <c r="B1113" s="118" t="s">
        <v>1811</v>
      </c>
      <c r="C1113" s="167"/>
      <c r="D1113" s="168"/>
      <c r="E1113" s="169"/>
      <c r="F1113" s="170"/>
      <c r="G1113" s="171"/>
    </row>
    <row r="1114" spans="1:7" x14ac:dyDescent="0.2">
      <c r="A1114" s="128" t="s">
        <v>1944</v>
      </c>
      <c r="B1114" s="118" t="s">
        <v>1784</v>
      </c>
      <c r="C1114" s="167" t="s">
        <v>3</v>
      </c>
      <c r="D1114" s="168">
        <v>2</v>
      </c>
      <c r="E1114" s="169"/>
      <c r="F1114" s="170"/>
      <c r="G1114" s="171"/>
    </row>
    <row r="1115" spans="1:7" ht="38.25" x14ac:dyDescent="0.2">
      <c r="A1115" s="128" t="s">
        <v>1945</v>
      </c>
      <c r="B1115" s="118" t="s">
        <v>1946</v>
      </c>
      <c r="C1115" s="167"/>
      <c r="D1115" s="168"/>
      <c r="E1115" s="169"/>
      <c r="F1115" s="170"/>
      <c r="G1115" s="171"/>
    </row>
    <row r="1116" spans="1:7" x14ac:dyDescent="0.2">
      <c r="A1116" s="128" t="s">
        <v>1947</v>
      </c>
      <c r="B1116" s="118" t="s">
        <v>1802</v>
      </c>
      <c r="C1116" s="167" t="s">
        <v>3</v>
      </c>
      <c r="D1116" s="168">
        <v>4</v>
      </c>
      <c r="E1116" s="169"/>
      <c r="F1116" s="170"/>
      <c r="G1116" s="171"/>
    </row>
    <row r="1117" spans="1:7" x14ac:dyDescent="0.2">
      <c r="A1117" s="128" t="s">
        <v>1948</v>
      </c>
      <c r="B1117" s="118" t="s">
        <v>1949</v>
      </c>
      <c r="C1117" s="167"/>
      <c r="D1117" s="168"/>
      <c r="E1117" s="169"/>
      <c r="F1117" s="170"/>
      <c r="G1117" s="171"/>
    </row>
    <row r="1118" spans="1:7" x14ac:dyDescent="0.2">
      <c r="A1118" s="128" t="s">
        <v>1950</v>
      </c>
      <c r="B1118" s="118" t="s">
        <v>1802</v>
      </c>
      <c r="C1118" s="167" t="s">
        <v>3</v>
      </c>
      <c r="D1118" s="168">
        <v>4</v>
      </c>
      <c r="E1118" s="169"/>
      <c r="F1118" s="170"/>
      <c r="G1118" s="171"/>
    </row>
    <row r="1119" spans="1:7" x14ac:dyDescent="0.2">
      <c r="A1119" s="128" t="s">
        <v>1951</v>
      </c>
      <c r="B1119" s="118" t="s">
        <v>1784</v>
      </c>
      <c r="C1119" s="167" t="s">
        <v>3</v>
      </c>
      <c r="D1119" s="168">
        <v>2</v>
      </c>
      <c r="E1119" s="169"/>
      <c r="F1119" s="170"/>
      <c r="G1119" s="171"/>
    </row>
    <row r="1120" spans="1:7" x14ac:dyDescent="0.2">
      <c r="A1120" s="128" t="s">
        <v>1952</v>
      </c>
      <c r="B1120" s="118" t="s">
        <v>1828</v>
      </c>
      <c r="C1120" s="167"/>
      <c r="D1120" s="168"/>
      <c r="E1120" s="169"/>
      <c r="F1120" s="170"/>
      <c r="G1120" s="171"/>
    </row>
    <row r="1121" spans="1:7" x14ac:dyDescent="0.2">
      <c r="A1121" s="128" t="s">
        <v>1953</v>
      </c>
      <c r="B1121" s="118" t="s">
        <v>1784</v>
      </c>
      <c r="C1121" s="167" t="s">
        <v>3</v>
      </c>
      <c r="D1121" s="168">
        <v>2</v>
      </c>
      <c r="E1121" s="169"/>
      <c r="F1121" s="170"/>
      <c r="G1121" s="171"/>
    </row>
    <row r="1122" spans="1:7" x14ac:dyDescent="0.2">
      <c r="A1122" s="128" t="s">
        <v>1954</v>
      </c>
      <c r="B1122" s="118" t="s">
        <v>1789</v>
      </c>
      <c r="C1122" s="167" t="s">
        <v>3</v>
      </c>
      <c r="D1122" s="168">
        <v>4</v>
      </c>
      <c r="E1122" s="169"/>
      <c r="F1122" s="170"/>
      <c r="G1122" s="171"/>
    </row>
    <row r="1123" spans="1:7" x14ac:dyDescent="0.2">
      <c r="A1123" s="128" t="s">
        <v>1955</v>
      </c>
      <c r="B1123" s="118" t="s">
        <v>1791</v>
      </c>
      <c r="C1123" s="167" t="s">
        <v>3</v>
      </c>
      <c r="D1123" s="168">
        <v>4</v>
      </c>
      <c r="E1123" s="169"/>
      <c r="F1123" s="170"/>
      <c r="G1123" s="171"/>
    </row>
    <row r="1124" spans="1:7" ht="38.25" x14ac:dyDescent="0.2">
      <c r="A1124" s="128" t="s">
        <v>1956</v>
      </c>
      <c r="B1124" s="118" t="s">
        <v>1957</v>
      </c>
      <c r="C1124" s="167" t="s">
        <v>3</v>
      </c>
      <c r="D1124" s="168">
        <v>8</v>
      </c>
      <c r="E1124" s="169"/>
      <c r="F1124" s="170"/>
      <c r="G1124" s="171"/>
    </row>
    <row r="1125" spans="1:7" x14ac:dyDescent="0.2">
      <c r="A1125" s="128" t="s">
        <v>1958</v>
      </c>
      <c r="B1125" s="118" t="s">
        <v>1795</v>
      </c>
      <c r="C1125" s="167" t="s">
        <v>3</v>
      </c>
      <c r="D1125" s="168">
        <v>6</v>
      </c>
      <c r="E1125" s="169"/>
      <c r="F1125" s="170"/>
      <c r="G1125" s="171"/>
    </row>
    <row r="1126" spans="1:7" x14ac:dyDescent="0.2">
      <c r="A1126" s="128" t="s">
        <v>1959</v>
      </c>
      <c r="B1126" s="118" t="s">
        <v>1835</v>
      </c>
      <c r="C1126" s="167"/>
      <c r="D1126" s="168"/>
      <c r="E1126" s="169"/>
      <c r="F1126" s="170"/>
      <c r="G1126" s="171"/>
    </row>
    <row r="1127" spans="1:7" x14ac:dyDescent="0.2">
      <c r="A1127" s="128" t="s">
        <v>1960</v>
      </c>
      <c r="B1127" s="118" t="s">
        <v>1784</v>
      </c>
      <c r="C1127" s="167" t="s">
        <v>3</v>
      </c>
      <c r="D1127" s="168">
        <v>4</v>
      </c>
      <c r="E1127" s="169"/>
      <c r="F1127" s="170"/>
      <c r="G1127" s="171"/>
    </row>
    <row r="1128" spans="1:7" ht="38.25" x14ac:dyDescent="0.2">
      <c r="A1128" s="128" t="s">
        <v>1961</v>
      </c>
      <c r="B1128" s="118" t="s">
        <v>1848</v>
      </c>
      <c r="C1128" s="167" t="s">
        <v>3</v>
      </c>
      <c r="D1128" s="168">
        <v>2</v>
      </c>
      <c r="E1128" s="169"/>
      <c r="F1128" s="170"/>
      <c r="G1128" s="171"/>
    </row>
    <row r="1129" spans="1:7" x14ac:dyDescent="0.2">
      <c r="A1129" s="128" t="s">
        <v>1962</v>
      </c>
      <c r="B1129" s="118" t="s">
        <v>1793</v>
      </c>
      <c r="C1129" s="167" t="s">
        <v>3</v>
      </c>
      <c r="D1129" s="168">
        <v>4</v>
      </c>
      <c r="E1129" s="169"/>
      <c r="F1129" s="170"/>
      <c r="G1129" s="171"/>
    </row>
    <row r="1130" spans="1:7" ht="94.5" customHeight="1" x14ac:dyDescent="0.2">
      <c r="A1130" s="128" t="s">
        <v>1963</v>
      </c>
      <c r="B1130" s="118" t="s">
        <v>1964</v>
      </c>
      <c r="C1130" s="178"/>
      <c r="D1130" s="178"/>
      <c r="E1130" s="178"/>
      <c r="F1130" s="170"/>
      <c r="G1130" s="171"/>
    </row>
    <row r="1131" spans="1:7" x14ac:dyDescent="0.2">
      <c r="A1131" s="128" t="s">
        <v>1965</v>
      </c>
      <c r="B1131" s="118" t="s">
        <v>1784</v>
      </c>
      <c r="C1131" s="178" t="s">
        <v>3</v>
      </c>
      <c r="D1131" s="168">
        <v>2</v>
      </c>
      <c r="E1131" s="169"/>
      <c r="F1131" s="170"/>
      <c r="G1131" s="171"/>
    </row>
    <row r="1132" spans="1:7" ht="165.75" x14ac:dyDescent="0.2">
      <c r="A1132" s="128" t="s">
        <v>1966</v>
      </c>
      <c r="B1132" s="118" t="s">
        <v>1967</v>
      </c>
      <c r="C1132" s="167" t="s">
        <v>159</v>
      </c>
      <c r="D1132" s="168">
        <v>2</v>
      </c>
      <c r="E1132" s="169"/>
      <c r="F1132" s="170"/>
      <c r="G1132" s="171"/>
    </row>
    <row r="1133" spans="1:7" ht="158.25" customHeight="1" x14ac:dyDescent="0.2">
      <c r="A1133" s="128" t="s">
        <v>1968</v>
      </c>
      <c r="B1133" s="118" t="s">
        <v>1969</v>
      </c>
      <c r="C1133" s="167" t="s">
        <v>159</v>
      </c>
      <c r="D1133" s="168">
        <v>2</v>
      </c>
      <c r="E1133" s="169"/>
      <c r="F1133" s="170"/>
      <c r="G1133" s="171"/>
    </row>
    <row r="1134" spans="1:7" ht="25.5" x14ac:dyDescent="0.2">
      <c r="A1134" s="128" t="s">
        <v>1970</v>
      </c>
      <c r="B1134" s="118" t="s">
        <v>1971</v>
      </c>
      <c r="C1134" s="167" t="s">
        <v>3</v>
      </c>
      <c r="D1134" s="176">
        <v>1</v>
      </c>
      <c r="E1134" s="177"/>
      <c r="F1134" s="170"/>
      <c r="G1134" s="171"/>
    </row>
    <row r="1135" spans="1:7" ht="38.25" x14ac:dyDescent="0.2">
      <c r="A1135" s="128"/>
      <c r="B1135" s="118" t="s">
        <v>1917</v>
      </c>
      <c r="C1135" s="167"/>
      <c r="D1135" s="167"/>
      <c r="E1135" s="177"/>
      <c r="F1135" s="170"/>
      <c r="G1135" s="171"/>
    </row>
    <row r="1136" spans="1:7" ht="38.25" x14ac:dyDescent="0.2">
      <c r="A1136" s="128"/>
      <c r="B1136" s="118" t="s">
        <v>1919</v>
      </c>
      <c r="C1136" s="167"/>
      <c r="D1136" s="167"/>
      <c r="E1136" s="177"/>
      <c r="F1136" s="170"/>
      <c r="G1136" s="171"/>
    </row>
    <row r="1137" spans="1:7" ht="51" x14ac:dyDescent="0.2">
      <c r="A1137" s="128"/>
      <c r="B1137" s="118" t="s">
        <v>1972</v>
      </c>
      <c r="C1137" s="167"/>
      <c r="D1137" s="167"/>
      <c r="E1137" s="177"/>
      <c r="F1137" s="170"/>
      <c r="G1137" s="171"/>
    </row>
    <row r="1138" spans="1:7" ht="25.5" x14ac:dyDescent="0.2">
      <c r="A1138" s="300" t="s">
        <v>1973</v>
      </c>
      <c r="B1138" s="271" t="s">
        <v>1974</v>
      </c>
      <c r="C1138" s="287"/>
      <c r="D1138" s="290"/>
      <c r="E1138" s="289"/>
      <c r="F1138" s="289"/>
      <c r="G1138" s="286">
        <f>SUM(F1139:F1152)</f>
        <v>0</v>
      </c>
    </row>
    <row r="1139" spans="1:7" ht="51" x14ac:dyDescent="0.2">
      <c r="A1139" s="128"/>
      <c r="B1139" s="118" t="s">
        <v>1752</v>
      </c>
      <c r="C1139" s="167"/>
      <c r="D1139" s="167"/>
      <c r="E1139" s="177"/>
      <c r="F1139" s="170"/>
      <c r="G1139" s="180"/>
    </row>
    <row r="1140" spans="1:7" ht="76.5" x14ac:dyDescent="0.2">
      <c r="A1140" s="128" t="s">
        <v>1975</v>
      </c>
      <c r="B1140" s="118" t="s">
        <v>1976</v>
      </c>
      <c r="C1140" s="181"/>
      <c r="D1140" s="168"/>
      <c r="E1140" s="177"/>
      <c r="F1140" s="170"/>
      <c r="G1140" s="180"/>
    </row>
    <row r="1141" spans="1:7" x14ac:dyDescent="0.2">
      <c r="A1141" s="128" t="s">
        <v>1977</v>
      </c>
      <c r="B1141" s="118" t="s">
        <v>1978</v>
      </c>
      <c r="C1141" s="181" t="s">
        <v>3</v>
      </c>
      <c r="D1141" s="168">
        <v>1</v>
      </c>
      <c r="E1141" s="177"/>
      <c r="F1141" s="170"/>
      <c r="G1141" s="180"/>
    </row>
    <row r="1142" spans="1:7" ht="69" customHeight="1" x14ac:dyDescent="0.2">
      <c r="A1142" s="128" t="s">
        <v>1979</v>
      </c>
      <c r="B1142" s="118" t="s">
        <v>1980</v>
      </c>
      <c r="C1142" s="181"/>
      <c r="D1142" s="168"/>
      <c r="E1142" s="177"/>
      <c r="F1142" s="170"/>
      <c r="G1142" s="180"/>
    </row>
    <row r="1143" spans="1:7" ht="25.5" x14ac:dyDescent="0.2">
      <c r="A1143" s="128" t="s">
        <v>1981</v>
      </c>
      <c r="B1143" s="118" t="s">
        <v>1982</v>
      </c>
      <c r="C1143" s="181" t="s">
        <v>3</v>
      </c>
      <c r="D1143" s="168">
        <v>1</v>
      </c>
      <c r="E1143" s="177"/>
      <c r="F1143" s="170"/>
      <c r="G1143" s="180"/>
    </row>
    <row r="1144" spans="1:7" ht="25.5" x14ac:dyDescent="0.2">
      <c r="A1144" s="128" t="s">
        <v>1983</v>
      </c>
      <c r="B1144" s="118" t="s">
        <v>1984</v>
      </c>
      <c r="C1144" s="181" t="s">
        <v>3</v>
      </c>
      <c r="D1144" s="168">
        <v>1</v>
      </c>
      <c r="E1144" s="177"/>
      <c r="F1144" s="170"/>
      <c r="G1144" s="180"/>
    </row>
    <row r="1145" spans="1:7" ht="25.5" x14ac:dyDescent="0.2">
      <c r="A1145" s="128" t="s">
        <v>1985</v>
      </c>
      <c r="B1145" s="118" t="s">
        <v>1986</v>
      </c>
      <c r="C1145" s="181" t="s">
        <v>813</v>
      </c>
      <c r="D1145" s="168">
        <v>1.8</v>
      </c>
      <c r="E1145" s="177"/>
      <c r="F1145" s="170"/>
      <c r="G1145" s="180"/>
    </row>
    <row r="1146" spans="1:7" ht="93" customHeight="1" x14ac:dyDescent="0.2">
      <c r="A1146" s="128" t="s">
        <v>1987</v>
      </c>
      <c r="B1146" s="118" t="s">
        <v>1988</v>
      </c>
      <c r="C1146" s="167"/>
      <c r="D1146" s="168"/>
      <c r="E1146" s="177"/>
      <c r="F1146" s="170"/>
      <c r="G1146" s="182"/>
    </row>
    <row r="1147" spans="1:7" ht="38.25" x14ac:dyDescent="0.2">
      <c r="A1147" s="128" t="s">
        <v>1989</v>
      </c>
      <c r="B1147" s="183" t="s">
        <v>1990</v>
      </c>
      <c r="C1147" s="167" t="s">
        <v>3</v>
      </c>
      <c r="D1147" s="168">
        <v>1</v>
      </c>
      <c r="E1147" s="177"/>
      <c r="F1147" s="170"/>
      <c r="G1147" s="182"/>
    </row>
    <row r="1148" spans="1:7" ht="68.25" customHeight="1" x14ac:dyDescent="0.2">
      <c r="A1148" s="128" t="s">
        <v>1991</v>
      </c>
      <c r="B1148" s="118" t="s">
        <v>1980</v>
      </c>
      <c r="C1148" s="167"/>
      <c r="D1148" s="168"/>
      <c r="E1148" s="177"/>
      <c r="F1148" s="170"/>
      <c r="G1148" s="182"/>
    </row>
    <row r="1149" spans="1:7" ht="38.25" x14ac:dyDescent="0.2">
      <c r="A1149" s="128" t="s">
        <v>1992</v>
      </c>
      <c r="B1149" s="183" t="s">
        <v>1993</v>
      </c>
      <c r="C1149" s="167" t="s">
        <v>3</v>
      </c>
      <c r="D1149" s="168">
        <v>1</v>
      </c>
      <c r="E1149" s="177"/>
      <c r="F1149" s="170"/>
      <c r="G1149" s="182"/>
    </row>
    <row r="1150" spans="1:7" ht="38.25" x14ac:dyDescent="0.2">
      <c r="A1150" s="128" t="s">
        <v>1994</v>
      </c>
      <c r="B1150" s="183" t="s">
        <v>1995</v>
      </c>
      <c r="C1150" s="167" t="s">
        <v>3</v>
      </c>
      <c r="D1150" s="168">
        <v>1</v>
      </c>
      <c r="E1150" s="177"/>
      <c r="F1150" s="170"/>
      <c r="G1150" s="182"/>
    </row>
    <row r="1151" spans="1:7" ht="25.5" x14ac:dyDescent="0.2">
      <c r="A1151" s="128" t="s">
        <v>1996</v>
      </c>
      <c r="B1151" s="118" t="s">
        <v>1984</v>
      </c>
      <c r="C1151" s="167" t="s">
        <v>3</v>
      </c>
      <c r="D1151" s="168">
        <v>2</v>
      </c>
      <c r="E1151" s="177"/>
      <c r="F1151" s="170"/>
      <c r="G1151" s="182"/>
    </row>
    <row r="1152" spans="1:7" ht="25.5" x14ac:dyDescent="0.2">
      <c r="A1152" s="128" t="s">
        <v>1997</v>
      </c>
      <c r="B1152" s="118" t="s">
        <v>1986</v>
      </c>
      <c r="C1152" s="167" t="s">
        <v>813</v>
      </c>
      <c r="D1152" s="168">
        <v>1.88</v>
      </c>
      <c r="E1152" s="177"/>
      <c r="F1152" s="170"/>
      <c r="G1152" s="182"/>
    </row>
    <row r="1153" spans="1:7" x14ac:dyDescent="0.2">
      <c r="A1153" s="300" t="s">
        <v>1998</v>
      </c>
      <c r="B1153" s="267" t="s">
        <v>1227</v>
      </c>
      <c r="C1153" s="287"/>
      <c r="D1153" s="290"/>
      <c r="E1153" s="289"/>
      <c r="F1153" s="289"/>
      <c r="G1153" s="286">
        <f>SUM(F1154:F1187)</f>
        <v>0</v>
      </c>
    </row>
    <row r="1154" spans="1:7" ht="51" x14ac:dyDescent="0.2">
      <c r="A1154" s="128"/>
      <c r="B1154" s="118" t="s">
        <v>1752</v>
      </c>
      <c r="C1154" s="167"/>
      <c r="D1154" s="168"/>
      <c r="E1154" s="177"/>
      <c r="F1154" s="170"/>
      <c r="G1154" s="180"/>
    </row>
    <row r="1155" spans="1:7" ht="78" customHeight="1" x14ac:dyDescent="0.2">
      <c r="A1155" s="128" t="s">
        <v>1999</v>
      </c>
      <c r="B1155" s="118" t="s">
        <v>2000</v>
      </c>
      <c r="C1155" s="167"/>
      <c r="D1155" s="167"/>
      <c r="E1155" s="170"/>
      <c r="F1155" s="170"/>
      <c r="G1155" s="182"/>
    </row>
    <row r="1156" spans="1:7" x14ac:dyDescent="0.2">
      <c r="A1156" s="128" t="s">
        <v>2001</v>
      </c>
      <c r="B1156" s="118" t="s">
        <v>2002</v>
      </c>
      <c r="C1156" s="167" t="s">
        <v>743</v>
      </c>
      <c r="D1156" s="168">
        <v>11</v>
      </c>
      <c r="E1156" s="177"/>
      <c r="F1156" s="170"/>
      <c r="G1156" s="182"/>
    </row>
    <row r="1157" spans="1:7" x14ac:dyDescent="0.2">
      <c r="A1157" s="128" t="s">
        <v>2003</v>
      </c>
      <c r="B1157" s="118" t="s">
        <v>2004</v>
      </c>
      <c r="C1157" s="167" t="s">
        <v>743</v>
      </c>
      <c r="D1157" s="168">
        <v>7</v>
      </c>
      <c r="E1157" s="177"/>
      <c r="F1157" s="170"/>
      <c r="G1157" s="182"/>
    </row>
    <row r="1158" spans="1:7" x14ac:dyDescent="0.2">
      <c r="A1158" s="128" t="s">
        <v>2005</v>
      </c>
      <c r="B1158" s="118" t="s">
        <v>2006</v>
      </c>
      <c r="C1158" s="167" t="s">
        <v>743</v>
      </c>
      <c r="D1158" s="168">
        <v>4</v>
      </c>
      <c r="E1158" s="177"/>
      <c r="F1158" s="170"/>
      <c r="G1158" s="182"/>
    </row>
    <row r="1159" spans="1:7" ht="102" x14ac:dyDescent="0.2">
      <c r="A1159" s="128" t="s">
        <v>2007</v>
      </c>
      <c r="B1159" s="118" t="s">
        <v>2008</v>
      </c>
      <c r="C1159" s="167"/>
      <c r="D1159" s="168"/>
      <c r="E1159" s="177"/>
      <c r="F1159" s="170"/>
      <c r="G1159" s="182"/>
    </row>
    <row r="1160" spans="1:7" x14ac:dyDescent="0.2">
      <c r="A1160" s="128" t="s">
        <v>2009</v>
      </c>
      <c r="B1160" s="118" t="s">
        <v>2002</v>
      </c>
      <c r="C1160" s="167" t="s">
        <v>743</v>
      </c>
      <c r="D1160" s="168">
        <v>44</v>
      </c>
      <c r="E1160" s="177"/>
      <c r="F1160" s="170"/>
      <c r="G1160" s="182"/>
    </row>
    <row r="1161" spans="1:7" x14ac:dyDescent="0.2">
      <c r="A1161" s="128" t="s">
        <v>2010</v>
      </c>
      <c r="B1161" s="118" t="s">
        <v>2004</v>
      </c>
      <c r="C1161" s="167" t="s">
        <v>743</v>
      </c>
      <c r="D1161" s="168">
        <v>21</v>
      </c>
      <c r="E1161" s="177"/>
      <c r="F1161" s="170"/>
      <c r="G1161" s="182"/>
    </row>
    <row r="1162" spans="1:7" x14ac:dyDescent="0.2">
      <c r="A1162" s="128" t="s">
        <v>2011</v>
      </c>
      <c r="B1162" s="118" t="s">
        <v>2006</v>
      </c>
      <c r="C1162" s="167" t="s">
        <v>743</v>
      </c>
      <c r="D1162" s="168">
        <v>23</v>
      </c>
      <c r="E1162" s="177"/>
      <c r="F1162" s="170"/>
      <c r="G1162" s="182"/>
    </row>
    <row r="1163" spans="1:7" ht="25.5" x14ac:dyDescent="0.2">
      <c r="A1163" s="128" t="s">
        <v>2012</v>
      </c>
      <c r="B1163" s="118" t="s">
        <v>2013</v>
      </c>
      <c r="C1163" s="167"/>
      <c r="D1163" s="168"/>
      <c r="E1163" s="177"/>
      <c r="F1163" s="170"/>
      <c r="G1163" s="182"/>
    </row>
    <row r="1164" spans="1:7" ht="29.25" customHeight="1" x14ac:dyDescent="0.2">
      <c r="A1164" s="128"/>
      <c r="B1164" s="118" t="s">
        <v>2014</v>
      </c>
      <c r="C1164" s="167"/>
      <c r="D1164" s="168"/>
      <c r="E1164" s="177"/>
      <c r="F1164" s="170"/>
      <c r="G1164" s="182"/>
    </row>
    <row r="1165" spans="1:7" x14ac:dyDescent="0.2">
      <c r="A1165" s="128" t="s">
        <v>2015</v>
      </c>
      <c r="B1165" s="118" t="s">
        <v>2016</v>
      </c>
      <c r="C1165" s="167" t="s">
        <v>743</v>
      </c>
      <c r="D1165" s="168">
        <v>22</v>
      </c>
      <c r="E1165" s="177"/>
      <c r="F1165" s="170"/>
      <c r="G1165" s="182"/>
    </row>
    <row r="1166" spans="1:7" x14ac:dyDescent="0.2">
      <c r="A1166" s="128" t="s">
        <v>2017</v>
      </c>
      <c r="B1166" s="118" t="s">
        <v>2018</v>
      </c>
      <c r="C1166" s="167" t="s">
        <v>743</v>
      </c>
      <c r="D1166" s="168">
        <v>8</v>
      </c>
      <c r="E1166" s="177"/>
      <c r="F1166" s="170"/>
      <c r="G1166" s="182"/>
    </row>
    <row r="1167" spans="1:7" ht="51" x14ac:dyDescent="0.2">
      <c r="A1167" s="128" t="s">
        <v>2019</v>
      </c>
      <c r="B1167" s="118" t="s">
        <v>2020</v>
      </c>
      <c r="C1167" s="167"/>
      <c r="D1167" s="168"/>
      <c r="E1167" s="177"/>
      <c r="F1167" s="170"/>
      <c r="G1167" s="182"/>
    </row>
    <row r="1168" spans="1:7" x14ac:dyDescent="0.2">
      <c r="A1168" s="128" t="s">
        <v>2021</v>
      </c>
      <c r="B1168" s="118" t="s">
        <v>1784</v>
      </c>
      <c r="C1168" s="167" t="s">
        <v>743</v>
      </c>
      <c r="D1168" s="168">
        <v>219</v>
      </c>
      <c r="E1168" s="177"/>
      <c r="F1168" s="170"/>
      <c r="G1168" s="182"/>
    </row>
    <row r="1169" spans="1:7" ht="63.75" x14ac:dyDescent="0.2">
      <c r="A1169" s="128" t="s">
        <v>2022</v>
      </c>
      <c r="B1169" s="118" t="s">
        <v>2023</v>
      </c>
      <c r="C1169" s="167"/>
      <c r="D1169" s="168"/>
      <c r="E1169" s="177"/>
      <c r="F1169" s="170"/>
      <c r="G1169" s="182"/>
    </row>
    <row r="1170" spans="1:7" x14ac:dyDescent="0.2">
      <c r="A1170" s="128" t="s">
        <v>2024</v>
      </c>
      <c r="B1170" s="118" t="s">
        <v>1802</v>
      </c>
      <c r="C1170" s="167" t="s">
        <v>743</v>
      </c>
      <c r="D1170" s="168">
        <v>120</v>
      </c>
      <c r="E1170" s="177"/>
      <c r="F1170" s="170"/>
      <c r="G1170" s="182"/>
    </row>
    <row r="1171" spans="1:7" x14ac:dyDescent="0.2">
      <c r="A1171" s="128" t="s">
        <v>2025</v>
      </c>
      <c r="B1171" s="118" t="s">
        <v>1784</v>
      </c>
      <c r="C1171" s="167" t="s">
        <v>743</v>
      </c>
      <c r="D1171" s="168">
        <v>83</v>
      </c>
      <c r="E1171" s="177"/>
      <c r="F1171" s="170"/>
      <c r="G1171" s="182"/>
    </row>
    <row r="1172" spans="1:7" ht="38.25" x14ac:dyDescent="0.2">
      <c r="A1172" s="128" t="s">
        <v>2026</v>
      </c>
      <c r="B1172" s="118" t="s">
        <v>2027</v>
      </c>
      <c r="C1172" s="167"/>
      <c r="D1172" s="168"/>
      <c r="E1172" s="177"/>
      <c r="F1172" s="170"/>
      <c r="G1172" s="182"/>
    </row>
    <row r="1173" spans="1:7" x14ac:dyDescent="0.2">
      <c r="A1173" s="128" t="s">
        <v>2028</v>
      </c>
      <c r="B1173" s="118" t="s">
        <v>1802</v>
      </c>
      <c r="C1173" s="167" t="s">
        <v>743</v>
      </c>
      <c r="D1173" s="168">
        <v>21</v>
      </c>
      <c r="E1173" s="177"/>
      <c r="F1173" s="170"/>
      <c r="G1173" s="182"/>
    </row>
    <row r="1174" spans="1:7" x14ac:dyDescent="0.2">
      <c r="A1174" s="128" t="s">
        <v>2029</v>
      </c>
      <c r="B1174" s="118" t="s">
        <v>1784</v>
      </c>
      <c r="C1174" s="167" t="s">
        <v>743</v>
      </c>
      <c r="D1174" s="168">
        <v>71</v>
      </c>
      <c r="E1174" s="177"/>
      <c r="F1174" s="170"/>
      <c r="G1174" s="182"/>
    </row>
    <row r="1175" spans="1:7" x14ac:dyDescent="0.2">
      <c r="A1175" s="128" t="s">
        <v>2030</v>
      </c>
      <c r="B1175" s="118" t="s">
        <v>1805</v>
      </c>
      <c r="C1175" s="167" t="s">
        <v>743</v>
      </c>
      <c r="D1175" s="168">
        <v>95</v>
      </c>
      <c r="E1175" s="177"/>
      <c r="F1175" s="170"/>
      <c r="G1175" s="182"/>
    </row>
    <row r="1176" spans="1:7" x14ac:dyDescent="0.2">
      <c r="A1176" s="128" t="s">
        <v>2031</v>
      </c>
      <c r="B1176" s="118" t="s">
        <v>1807</v>
      </c>
      <c r="C1176" s="167" t="s">
        <v>743</v>
      </c>
      <c r="D1176" s="168">
        <v>69</v>
      </c>
      <c r="E1176" s="177"/>
      <c r="F1176" s="170"/>
      <c r="G1176" s="182"/>
    </row>
    <row r="1177" spans="1:7" x14ac:dyDescent="0.2">
      <c r="A1177" s="128" t="s">
        <v>2032</v>
      </c>
      <c r="B1177" s="118" t="s">
        <v>1809</v>
      </c>
      <c r="C1177" s="167" t="s">
        <v>743</v>
      </c>
      <c r="D1177" s="168">
        <v>74</v>
      </c>
      <c r="E1177" s="177"/>
      <c r="F1177" s="170"/>
      <c r="G1177" s="182"/>
    </row>
    <row r="1178" spans="1:7" ht="51" x14ac:dyDescent="0.2">
      <c r="A1178" s="128" t="s">
        <v>2033</v>
      </c>
      <c r="B1178" s="118" t="s">
        <v>2034</v>
      </c>
      <c r="C1178" s="167"/>
      <c r="D1178" s="168"/>
      <c r="E1178" s="177"/>
      <c r="F1178" s="170"/>
      <c r="G1178" s="182"/>
    </row>
    <row r="1179" spans="1:7" x14ac:dyDescent="0.2">
      <c r="A1179" s="128" t="s">
        <v>2035</v>
      </c>
      <c r="B1179" s="118" t="s">
        <v>1784</v>
      </c>
      <c r="C1179" s="167" t="s">
        <v>743</v>
      </c>
      <c r="D1179" s="168">
        <v>16</v>
      </c>
      <c r="E1179" s="177"/>
      <c r="F1179" s="170"/>
      <c r="G1179" s="182"/>
    </row>
    <row r="1180" spans="1:7" ht="127.5" x14ac:dyDescent="0.2">
      <c r="A1180" s="128" t="s">
        <v>2036</v>
      </c>
      <c r="B1180" s="118" t="s">
        <v>2037</v>
      </c>
      <c r="C1180" s="167"/>
      <c r="D1180" s="168"/>
      <c r="E1180" s="177"/>
      <c r="F1180" s="170"/>
      <c r="G1180" s="182"/>
    </row>
    <row r="1181" spans="1:7" x14ac:dyDescent="0.2">
      <c r="A1181" s="128" t="s">
        <v>2038</v>
      </c>
      <c r="B1181" s="118" t="s">
        <v>1805</v>
      </c>
      <c r="C1181" s="167" t="s">
        <v>743</v>
      </c>
      <c r="D1181" s="168">
        <v>16</v>
      </c>
      <c r="E1181" s="177"/>
      <c r="F1181" s="170"/>
      <c r="G1181" s="182"/>
    </row>
    <row r="1182" spans="1:7" x14ac:dyDescent="0.2">
      <c r="A1182" s="128" t="s">
        <v>2039</v>
      </c>
      <c r="B1182" s="118" t="s">
        <v>1807</v>
      </c>
      <c r="C1182" s="167" t="s">
        <v>743</v>
      </c>
      <c r="D1182" s="168">
        <v>48</v>
      </c>
      <c r="E1182" s="177"/>
      <c r="F1182" s="170"/>
      <c r="G1182" s="182"/>
    </row>
    <row r="1183" spans="1:7" ht="102" x14ac:dyDescent="0.2">
      <c r="A1183" s="128" t="s">
        <v>2040</v>
      </c>
      <c r="B1183" s="118" t="s">
        <v>2041</v>
      </c>
      <c r="C1183" s="167"/>
      <c r="D1183" s="168"/>
      <c r="E1183" s="177"/>
      <c r="F1183" s="170"/>
      <c r="G1183" s="182"/>
    </row>
    <row r="1184" spans="1:7" x14ac:dyDescent="0.2">
      <c r="A1184" s="128" t="s">
        <v>2042</v>
      </c>
      <c r="B1184" s="118" t="s">
        <v>1807</v>
      </c>
      <c r="C1184" s="167" t="s">
        <v>743</v>
      </c>
      <c r="D1184" s="168">
        <v>40</v>
      </c>
      <c r="E1184" s="177"/>
      <c r="F1184" s="170"/>
      <c r="G1184" s="182"/>
    </row>
    <row r="1185" spans="1:7" ht="38.25" x14ac:dyDescent="0.2">
      <c r="A1185" s="128"/>
      <c r="B1185" s="118" t="s">
        <v>1917</v>
      </c>
      <c r="C1185" s="167"/>
      <c r="D1185" s="167"/>
      <c r="E1185" s="177"/>
      <c r="F1185" s="170"/>
      <c r="G1185" s="182"/>
    </row>
    <row r="1186" spans="1:7" ht="63.75" x14ac:dyDescent="0.2">
      <c r="A1186" s="128"/>
      <c r="B1186" s="118" t="s">
        <v>2043</v>
      </c>
      <c r="C1186" s="167"/>
      <c r="D1186" s="167"/>
      <c r="E1186" s="177"/>
      <c r="F1186" s="170"/>
      <c r="G1186" s="182"/>
    </row>
    <row r="1187" spans="1:7" ht="25.5" x14ac:dyDescent="0.2">
      <c r="A1187" s="128"/>
      <c r="B1187" s="118" t="s">
        <v>2044</v>
      </c>
      <c r="C1187" s="184"/>
      <c r="D1187" s="185"/>
      <c r="E1187" s="169"/>
      <c r="F1187" s="186"/>
      <c r="G1187" s="182"/>
    </row>
    <row r="1188" spans="1:7" x14ac:dyDescent="0.2">
      <c r="A1188" s="300" t="s">
        <v>2045</v>
      </c>
      <c r="B1188" s="267" t="s">
        <v>2046</v>
      </c>
      <c r="C1188" s="287"/>
      <c r="D1188" s="290"/>
      <c r="E1188" s="289"/>
      <c r="F1188" s="289"/>
      <c r="G1188" s="286">
        <f>SUM(F1189:F1335)</f>
        <v>0</v>
      </c>
    </row>
    <row r="1189" spans="1:7" ht="51" x14ac:dyDescent="0.2">
      <c r="A1189" s="128"/>
      <c r="B1189" s="118" t="s">
        <v>1752</v>
      </c>
      <c r="C1189" s="167"/>
      <c r="D1189" s="168"/>
      <c r="E1189" s="177"/>
      <c r="F1189" s="170"/>
      <c r="G1189" s="180"/>
    </row>
    <row r="1190" spans="1:7" ht="299.25" customHeight="1" x14ac:dyDescent="0.2">
      <c r="A1190" s="128" t="s">
        <v>2047</v>
      </c>
      <c r="B1190" s="118" t="s">
        <v>2048</v>
      </c>
      <c r="C1190" s="167"/>
      <c r="D1190" s="168"/>
      <c r="E1190" s="177"/>
      <c r="F1190" s="170"/>
      <c r="G1190" s="180"/>
    </row>
    <row r="1191" spans="1:7" ht="76.5" x14ac:dyDescent="0.2">
      <c r="A1191" s="128" t="s">
        <v>2049</v>
      </c>
      <c r="B1191" s="118" t="s">
        <v>2050</v>
      </c>
      <c r="C1191" s="167" t="s">
        <v>3</v>
      </c>
      <c r="D1191" s="168">
        <v>1</v>
      </c>
      <c r="E1191" s="177"/>
      <c r="F1191" s="170"/>
      <c r="G1191" s="180"/>
    </row>
    <row r="1192" spans="1:7" ht="76.5" x14ac:dyDescent="0.2">
      <c r="A1192" s="128" t="s">
        <v>2051</v>
      </c>
      <c r="B1192" s="187" t="s">
        <v>2052</v>
      </c>
      <c r="C1192" s="167" t="s">
        <v>3</v>
      </c>
      <c r="D1192" s="168">
        <v>1</v>
      </c>
      <c r="E1192" s="177"/>
      <c r="F1192" s="170"/>
      <c r="G1192" s="180"/>
    </row>
    <row r="1193" spans="1:7" ht="25.5" x14ac:dyDescent="0.2">
      <c r="A1193" s="128" t="s">
        <v>2053</v>
      </c>
      <c r="B1193" s="187" t="s">
        <v>2054</v>
      </c>
      <c r="C1193" s="129" t="s">
        <v>813</v>
      </c>
      <c r="D1193" s="176">
        <v>2</v>
      </c>
      <c r="E1193" s="177"/>
      <c r="F1193" s="170"/>
      <c r="G1193" s="180"/>
    </row>
    <row r="1194" spans="1:7" ht="197.25" customHeight="1" x14ac:dyDescent="0.2">
      <c r="A1194" s="128" t="s">
        <v>2055</v>
      </c>
      <c r="B1194" s="118" t="s">
        <v>2056</v>
      </c>
      <c r="C1194" s="129"/>
      <c r="D1194" s="176"/>
      <c r="E1194" s="177"/>
      <c r="F1194" s="170"/>
      <c r="G1194" s="180"/>
    </row>
    <row r="1195" spans="1:7" ht="51" x14ac:dyDescent="0.2">
      <c r="A1195" s="128" t="s">
        <v>2057</v>
      </c>
      <c r="B1195" s="118" t="s">
        <v>2058</v>
      </c>
      <c r="C1195" s="129" t="s">
        <v>3</v>
      </c>
      <c r="D1195" s="176">
        <v>5</v>
      </c>
      <c r="E1195" s="177"/>
      <c r="F1195" s="170"/>
      <c r="G1195" s="180"/>
    </row>
    <row r="1196" spans="1:7" ht="67.5" customHeight="1" x14ac:dyDescent="0.2">
      <c r="A1196" s="128" t="s">
        <v>2059</v>
      </c>
      <c r="B1196" s="118" t="s">
        <v>2060</v>
      </c>
      <c r="C1196" s="129" t="s">
        <v>743</v>
      </c>
      <c r="D1196" s="176">
        <v>60</v>
      </c>
      <c r="E1196" s="177"/>
      <c r="F1196" s="170"/>
      <c r="G1196" s="180"/>
    </row>
    <row r="1197" spans="1:7" ht="262.5" customHeight="1" x14ac:dyDescent="0.2">
      <c r="A1197" s="128" t="s">
        <v>2061</v>
      </c>
      <c r="B1197" s="118" t="s">
        <v>2062</v>
      </c>
      <c r="C1197" s="129"/>
      <c r="D1197" s="176"/>
      <c r="E1197" s="177"/>
      <c r="F1197" s="170"/>
      <c r="G1197" s="180"/>
    </row>
    <row r="1198" spans="1:7" ht="93" customHeight="1" x14ac:dyDescent="0.2">
      <c r="A1198" s="128" t="s">
        <v>2063</v>
      </c>
      <c r="B1198" s="118" t="s">
        <v>2064</v>
      </c>
      <c r="C1198" s="129" t="s">
        <v>3</v>
      </c>
      <c r="D1198" s="176">
        <v>1</v>
      </c>
      <c r="E1198" s="177"/>
      <c r="F1198" s="170"/>
      <c r="G1198" s="180"/>
    </row>
    <row r="1199" spans="1:7" ht="67.5" customHeight="1" x14ac:dyDescent="0.2">
      <c r="A1199" s="128" t="s">
        <v>2065</v>
      </c>
      <c r="B1199" s="118" t="s">
        <v>2066</v>
      </c>
      <c r="C1199" s="129" t="s">
        <v>743</v>
      </c>
      <c r="D1199" s="176">
        <v>30</v>
      </c>
      <c r="E1199" s="177"/>
      <c r="F1199" s="170"/>
      <c r="G1199" s="180"/>
    </row>
    <row r="1200" spans="1:7" ht="78.75" customHeight="1" x14ac:dyDescent="0.2">
      <c r="A1200" s="302" t="s">
        <v>2067</v>
      </c>
      <c r="B1200" s="118" t="s">
        <v>2068</v>
      </c>
      <c r="C1200" s="167"/>
      <c r="D1200" s="176"/>
      <c r="E1200" s="177"/>
      <c r="F1200" s="170"/>
      <c r="G1200" s="188"/>
    </row>
    <row r="1201" spans="1:7" ht="38.25" x14ac:dyDescent="0.2">
      <c r="A1201" s="302" t="s">
        <v>2069</v>
      </c>
      <c r="B1201" s="118" t="s">
        <v>2070</v>
      </c>
      <c r="C1201" s="167" t="s">
        <v>3</v>
      </c>
      <c r="D1201" s="176">
        <v>2</v>
      </c>
      <c r="E1201" s="177"/>
      <c r="F1201" s="170"/>
      <c r="G1201" s="188"/>
    </row>
    <row r="1202" spans="1:7" ht="38.25" x14ac:dyDescent="0.2">
      <c r="A1202" s="302" t="s">
        <v>2071</v>
      </c>
      <c r="B1202" s="118" t="s">
        <v>2072</v>
      </c>
      <c r="C1202" s="167" t="s">
        <v>3</v>
      </c>
      <c r="D1202" s="176">
        <v>2</v>
      </c>
      <c r="E1202" s="177"/>
      <c r="F1202" s="170"/>
      <c r="G1202" s="188"/>
    </row>
    <row r="1203" spans="1:7" ht="38.25" x14ac:dyDescent="0.2">
      <c r="A1203" s="302" t="s">
        <v>2073</v>
      </c>
      <c r="B1203" s="118" t="s">
        <v>2074</v>
      </c>
      <c r="C1203" s="167" t="s">
        <v>3</v>
      </c>
      <c r="D1203" s="176">
        <v>1</v>
      </c>
      <c r="E1203" s="177"/>
      <c r="F1203" s="170"/>
      <c r="G1203" s="188"/>
    </row>
    <row r="1204" spans="1:7" ht="38.25" x14ac:dyDescent="0.2">
      <c r="A1204" s="302" t="s">
        <v>2075</v>
      </c>
      <c r="B1204" s="118" t="s">
        <v>2076</v>
      </c>
      <c r="C1204" s="167" t="s">
        <v>3</v>
      </c>
      <c r="D1204" s="176">
        <v>1</v>
      </c>
      <c r="E1204" s="177"/>
      <c r="F1204" s="170"/>
      <c r="G1204" s="188"/>
    </row>
    <row r="1205" spans="1:7" ht="38.25" x14ac:dyDescent="0.2">
      <c r="A1205" s="302" t="s">
        <v>2077</v>
      </c>
      <c r="B1205" s="118" t="s">
        <v>2078</v>
      </c>
      <c r="C1205" s="167" t="s">
        <v>3</v>
      </c>
      <c r="D1205" s="176">
        <v>1</v>
      </c>
      <c r="E1205" s="177"/>
      <c r="F1205" s="170"/>
      <c r="G1205" s="188"/>
    </row>
    <row r="1206" spans="1:7" ht="38.25" x14ac:dyDescent="0.2">
      <c r="A1206" s="302" t="s">
        <v>2079</v>
      </c>
      <c r="B1206" s="118" t="s">
        <v>2080</v>
      </c>
      <c r="C1206" s="167" t="s">
        <v>3</v>
      </c>
      <c r="D1206" s="176">
        <v>1</v>
      </c>
      <c r="E1206" s="177"/>
      <c r="F1206" s="170"/>
      <c r="G1206" s="188"/>
    </row>
    <row r="1207" spans="1:7" ht="38.25" x14ac:dyDescent="0.2">
      <c r="A1207" s="302" t="s">
        <v>2081</v>
      </c>
      <c r="B1207" s="118" t="s">
        <v>2082</v>
      </c>
      <c r="C1207" s="167" t="s">
        <v>3</v>
      </c>
      <c r="D1207" s="176">
        <v>1</v>
      </c>
      <c r="E1207" s="177"/>
      <c r="F1207" s="170"/>
      <c r="G1207" s="188"/>
    </row>
    <row r="1208" spans="1:7" ht="38.25" x14ac:dyDescent="0.2">
      <c r="A1208" s="302" t="s">
        <v>2083</v>
      </c>
      <c r="B1208" s="118" t="s">
        <v>2084</v>
      </c>
      <c r="C1208" s="167" t="s">
        <v>3</v>
      </c>
      <c r="D1208" s="176">
        <v>1</v>
      </c>
      <c r="E1208" s="177"/>
      <c r="F1208" s="170"/>
      <c r="G1208" s="188"/>
    </row>
    <row r="1209" spans="1:7" ht="106.5" customHeight="1" x14ac:dyDescent="0.2">
      <c r="A1209" s="302" t="s">
        <v>2085</v>
      </c>
      <c r="B1209" s="187" t="s">
        <v>2086</v>
      </c>
      <c r="C1209" s="167"/>
      <c r="D1209" s="168"/>
      <c r="E1209" s="177"/>
      <c r="F1209" s="170"/>
      <c r="G1209" s="188"/>
    </row>
    <row r="1210" spans="1:7" ht="25.5" x14ac:dyDescent="0.2">
      <c r="A1210" s="302" t="s">
        <v>2087</v>
      </c>
      <c r="B1210" s="118" t="s">
        <v>2088</v>
      </c>
      <c r="C1210" s="167" t="s">
        <v>3</v>
      </c>
      <c r="D1210" s="168">
        <v>1</v>
      </c>
      <c r="E1210" s="177"/>
      <c r="F1210" s="170"/>
      <c r="G1210" s="188"/>
    </row>
    <row r="1211" spans="1:7" ht="89.25" x14ac:dyDescent="0.2">
      <c r="A1211" s="302" t="s">
        <v>2089</v>
      </c>
      <c r="B1211" s="187" t="s">
        <v>2090</v>
      </c>
      <c r="C1211" s="167"/>
      <c r="D1211" s="168"/>
      <c r="E1211" s="177"/>
      <c r="F1211" s="170"/>
      <c r="G1211" s="188"/>
    </row>
    <row r="1212" spans="1:7" ht="25.5" x14ac:dyDescent="0.2">
      <c r="A1212" s="302" t="s">
        <v>2091</v>
      </c>
      <c r="B1212" s="118" t="s">
        <v>2092</v>
      </c>
      <c r="C1212" s="167" t="s">
        <v>3</v>
      </c>
      <c r="D1212" s="168">
        <v>2</v>
      </c>
      <c r="E1212" s="177"/>
      <c r="F1212" s="170"/>
      <c r="G1212" s="188"/>
    </row>
    <row r="1213" spans="1:7" ht="102" x14ac:dyDescent="0.2">
      <c r="A1213" s="302" t="s">
        <v>2093</v>
      </c>
      <c r="B1213" s="118" t="s">
        <v>2094</v>
      </c>
      <c r="C1213" s="167"/>
      <c r="D1213" s="168"/>
      <c r="E1213" s="177"/>
      <c r="F1213" s="170"/>
      <c r="G1213" s="188"/>
    </row>
    <row r="1214" spans="1:7" ht="38.25" x14ac:dyDescent="0.2">
      <c r="A1214" s="302" t="s">
        <v>2095</v>
      </c>
      <c r="B1214" s="118" t="s">
        <v>2096</v>
      </c>
      <c r="C1214" s="167" t="s">
        <v>3</v>
      </c>
      <c r="D1214" s="168">
        <v>1</v>
      </c>
      <c r="E1214" s="177"/>
      <c r="F1214" s="170"/>
      <c r="G1214" s="188"/>
    </row>
    <row r="1215" spans="1:7" ht="66.75" customHeight="1" x14ac:dyDescent="0.2">
      <c r="A1215" s="302" t="s">
        <v>2097</v>
      </c>
      <c r="B1215" s="118" t="s">
        <v>2098</v>
      </c>
      <c r="C1215" s="167" t="s">
        <v>3</v>
      </c>
      <c r="D1215" s="168">
        <v>1</v>
      </c>
      <c r="E1215" s="177"/>
      <c r="F1215" s="170"/>
      <c r="G1215" s="188"/>
    </row>
    <row r="1216" spans="1:7" ht="127.5" x14ac:dyDescent="0.2">
      <c r="A1216" s="302" t="s">
        <v>2099</v>
      </c>
      <c r="B1216" s="118" t="s">
        <v>2100</v>
      </c>
      <c r="C1216" s="189" t="s">
        <v>3</v>
      </c>
      <c r="D1216" s="176">
        <v>1</v>
      </c>
      <c r="E1216" s="177"/>
      <c r="F1216" s="170"/>
      <c r="G1216" s="188"/>
    </row>
    <row r="1217" spans="1:7" ht="38.25" x14ac:dyDescent="0.2">
      <c r="A1217" s="302" t="s">
        <v>2101</v>
      </c>
      <c r="B1217" s="118" t="s">
        <v>2102</v>
      </c>
      <c r="C1217" s="167"/>
      <c r="D1217" s="176"/>
      <c r="E1217" s="177"/>
      <c r="F1217" s="170"/>
      <c r="G1217" s="188"/>
    </row>
    <row r="1218" spans="1:7" ht="25.5" x14ac:dyDescent="0.2">
      <c r="A1218" s="302" t="s">
        <v>2103</v>
      </c>
      <c r="B1218" s="118" t="s">
        <v>2104</v>
      </c>
      <c r="C1218" s="167" t="s">
        <v>3</v>
      </c>
      <c r="D1218" s="176">
        <v>8</v>
      </c>
      <c r="E1218" s="177"/>
      <c r="F1218" s="170"/>
      <c r="G1218" s="188"/>
    </row>
    <row r="1219" spans="1:7" ht="25.5" x14ac:dyDescent="0.2">
      <c r="A1219" s="302" t="s">
        <v>2105</v>
      </c>
      <c r="B1219" s="118" t="s">
        <v>2106</v>
      </c>
      <c r="C1219" s="167" t="s">
        <v>3</v>
      </c>
      <c r="D1219" s="176">
        <v>2</v>
      </c>
      <c r="E1219" s="177"/>
      <c r="F1219" s="170"/>
      <c r="G1219" s="188"/>
    </row>
    <row r="1220" spans="1:7" ht="38.25" x14ac:dyDescent="0.2">
      <c r="A1220" s="302" t="s">
        <v>2107</v>
      </c>
      <c r="B1220" s="118" t="s">
        <v>2108</v>
      </c>
      <c r="C1220" s="167"/>
      <c r="D1220" s="176"/>
      <c r="E1220" s="177"/>
      <c r="F1220" s="170"/>
      <c r="G1220" s="188"/>
    </row>
    <row r="1221" spans="1:7" ht="63.75" x14ac:dyDescent="0.2">
      <c r="A1221" s="302" t="s">
        <v>2109</v>
      </c>
      <c r="B1221" s="118" t="s">
        <v>2110</v>
      </c>
      <c r="C1221" s="167"/>
      <c r="D1221" s="168"/>
      <c r="E1221" s="169"/>
      <c r="F1221" s="170"/>
      <c r="G1221" s="171"/>
    </row>
    <row r="1222" spans="1:7" x14ac:dyDescent="0.2">
      <c r="A1222" s="302" t="s">
        <v>2111</v>
      </c>
      <c r="B1222" s="118" t="s">
        <v>2112</v>
      </c>
      <c r="C1222" s="167" t="s">
        <v>3</v>
      </c>
      <c r="D1222" s="168">
        <v>2</v>
      </c>
      <c r="E1222" s="169"/>
      <c r="F1222" s="170"/>
      <c r="G1222" s="171"/>
    </row>
    <row r="1223" spans="1:7" x14ac:dyDescent="0.2">
      <c r="A1223" s="302" t="s">
        <v>2113</v>
      </c>
      <c r="B1223" s="118" t="s">
        <v>2114</v>
      </c>
      <c r="C1223" s="167" t="s">
        <v>3</v>
      </c>
      <c r="D1223" s="168">
        <v>2</v>
      </c>
      <c r="E1223" s="169"/>
      <c r="F1223" s="170"/>
      <c r="G1223" s="171"/>
    </row>
    <row r="1224" spans="1:7" x14ac:dyDescent="0.2">
      <c r="A1224" s="302" t="s">
        <v>2115</v>
      </c>
      <c r="B1224" s="118" t="s">
        <v>2116</v>
      </c>
      <c r="C1224" s="167" t="s">
        <v>3</v>
      </c>
      <c r="D1224" s="168">
        <v>2</v>
      </c>
      <c r="E1224" s="169"/>
      <c r="F1224" s="170"/>
      <c r="G1224" s="171"/>
    </row>
    <row r="1225" spans="1:7" x14ac:dyDescent="0.2">
      <c r="A1225" s="302" t="s">
        <v>2117</v>
      </c>
      <c r="B1225" s="118" t="s">
        <v>2118</v>
      </c>
      <c r="C1225" s="167" t="s">
        <v>3</v>
      </c>
      <c r="D1225" s="168">
        <v>2</v>
      </c>
      <c r="E1225" s="169"/>
      <c r="F1225" s="170"/>
      <c r="G1225" s="171"/>
    </row>
    <row r="1226" spans="1:7" ht="63.75" x14ac:dyDescent="0.2">
      <c r="A1226" s="302" t="s">
        <v>2119</v>
      </c>
      <c r="B1226" s="118" t="s">
        <v>2120</v>
      </c>
      <c r="C1226" s="167"/>
      <c r="D1226" s="168"/>
      <c r="E1226" s="169"/>
      <c r="F1226" s="170"/>
      <c r="G1226" s="171"/>
    </row>
    <row r="1227" spans="1:7" x14ac:dyDescent="0.2">
      <c r="A1227" s="302" t="s">
        <v>2121</v>
      </c>
      <c r="B1227" s="118" t="s">
        <v>2122</v>
      </c>
      <c r="C1227" s="167" t="s">
        <v>3</v>
      </c>
      <c r="D1227" s="168">
        <v>4</v>
      </c>
      <c r="E1227" s="169"/>
      <c r="F1227" s="170"/>
      <c r="G1227" s="171"/>
    </row>
    <row r="1228" spans="1:7" x14ac:dyDescent="0.2">
      <c r="A1228" s="302" t="s">
        <v>2123</v>
      </c>
      <c r="B1228" s="118" t="s">
        <v>2124</v>
      </c>
      <c r="C1228" s="167" t="s">
        <v>3</v>
      </c>
      <c r="D1228" s="168">
        <v>1</v>
      </c>
      <c r="E1228" s="169"/>
      <c r="F1228" s="170"/>
      <c r="G1228" s="171"/>
    </row>
    <row r="1229" spans="1:7" ht="17.25" customHeight="1" x14ac:dyDescent="0.2">
      <c r="A1229" s="302" t="s">
        <v>2125</v>
      </c>
      <c r="B1229" s="118" t="s">
        <v>2126</v>
      </c>
      <c r="C1229" s="167" t="s">
        <v>3</v>
      </c>
      <c r="D1229" s="168">
        <v>1</v>
      </c>
      <c r="E1229" s="169"/>
      <c r="F1229" s="170"/>
      <c r="G1229" s="171"/>
    </row>
    <row r="1230" spans="1:7" x14ac:dyDescent="0.2">
      <c r="A1230" s="302" t="s">
        <v>2127</v>
      </c>
      <c r="B1230" s="118" t="s">
        <v>2128</v>
      </c>
      <c r="C1230" s="167" t="s">
        <v>3</v>
      </c>
      <c r="D1230" s="168">
        <v>1</v>
      </c>
      <c r="E1230" s="169"/>
      <c r="F1230" s="170"/>
      <c r="G1230" s="171"/>
    </row>
    <row r="1231" spans="1:7" x14ac:dyDescent="0.2">
      <c r="A1231" s="302" t="s">
        <v>2129</v>
      </c>
      <c r="B1231" s="118" t="s">
        <v>2130</v>
      </c>
      <c r="C1231" s="167" t="s">
        <v>3</v>
      </c>
      <c r="D1231" s="168">
        <v>1</v>
      </c>
      <c r="E1231" s="169"/>
      <c r="F1231" s="170"/>
      <c r="G1231" s="171"/>
    </row>
    <row r="1232" spans="1:7" x14ac:dyDescent="0.2">
      <c r="A1232" s="302" t="s">
        <v>2131</v>
      </c>
      <c r="B1232" s="118" t="s">
        <v>2132</v>
      </c>
      <c r="C1232" s="167" t="s">
        <v>3</v>
      </c>
      <c r="D1232" s="168">
        <v>1</v>
      </c>
      <c r="E1232" s="169"/>
      <c r="F1232" s="170"/>
      <c r="G1232" s="171"/>
    </row>
    <row r="1233" spans="1:7" x14ac:dyDescent="0.2">
      <c r="A1233" s="302" t="s">
        <v>2133</v>
      </c>
      <c r="B1233" s="118" t="s">
        <v>2134</v>
      </c>
      <c r="C1233" s="167" t="s">
        <v>3</v>
      </c>
      <c r="D1233" s="168">
        <v>1</v>
      </c>
      <c r="E1233" s="169"/>
      <c r="F1233" s="170"/>
      <c r="G1233" s="171"/>
    </row>
    <row r="1234" spans="1:7" x14ac:dyDescent="0.2">
      <c r="A1234" s="302" t="s">
        <v>2135</v>
      </c>
      <c r="B1234" s="118" t="s">
        <v>2114</v>
      </c>
      <c r="C1234" s="167" t="s">
        <v>3</v>
      </c>
      <c r="D1234" s="168">
        <v>8</v>
      </c>
      <c r="E1234" s="169"/>
      <c r="F1234" s="170"/>
      <c r="G1234" s="171"/>
    </row>
    <row r="1235" spans="1:7" x14ac:dyDescent="0.2">
      <c r="A1235" s="302" t="s">
        <v>2136</v>
      </c>
      <c r="B1235" s="118" t="s">
        <v>2137</v>
      </c>
      <c r="C1235" s="167" t="s">
        <v>3</v>
      </c>
      <c r="D1235" s="168">
        <v>2</v>
      </c>
      <c r="E1235" s="169"/>
      <c r="F1235" s="170"/>
      <c r="G1235" s="171"/>
    </row>
    <row r="1236" spans="1:7" x14ac:dyDescent="0.2">
      <c r="A1236" s="302" t="s">
        <v>2138</v>
      </c>
      <c r="B1236" s="118" t="s">
        <v>2139</v>
      </c>
      <c r="C1236" s="167" t="s">
        <v>3</v>
      </c>
      <c r="D1236" s="168">
        <v>1</v>
      </c>
      <c r="E1236" s="169"/>
      <c r="F1236" s="170"/>
      <c r="G1236" s="171"/>
    </row>
    <row r="1237" spans="1:7" x14ac:dyDescent="0.2">
      <c r="A1237" s="302" t="s">
        <v>2140</v>
      </c>
      <c r="B1237" s="118" t="s">
        <v>2141</v>
      </c>
      <c r="C1237" s="167" t="s">
        <v>3</v>
      </c>
      <c r="D1237" s="168">
        <v>1</v>
      </c>
      <c r="E1237" s="169"/>
      <c r="F1237" s="170"/>
      <c r="G1237" s="171"/>
    </row>
    <row r="1238" spans="1:7" x14ac:dyDescent="0.2">
      <c r="A1238" s="302" t="s">
        <v>2142</v>
      </c>
      <c r="B1238" s="118" t="s">
        <v>2143</v>
      </c>
      <c r="C1238" s="167" t="s">
        <v>3</v>
      </c>
      <c r="D1238" s="168">
        <v>1</v>
      </c>
      <c r="E1238" s="169"/>
      <c r="F1238" s="170"/>
      <c r="G1238" s="171"/>
    </row>
    <row r="1239" spans="1:7" x14ac:dyDescent="0.2">
      <c r="A1239" s="302" t="s">
        <v>2144</v>
      </c>
      <c r="B1239" s="118" t="s">
        <v>2145</v>
      </c>
      <c r="C1239" s="167" t="s">
        <v>3</v>
      </c>
      <c r="D1239" s="168">
        <v>1</v>
      </c>
      <c r="E1239" s="169"/>
      <c r="F1239" s="170"/>
      <c r="G1239" s="171"/>
    </row>
    <row r="1240" spans="1:7" ht="51" x14ac:dyDescent="0.2">
      <c r="A1240" s="302" t="s">
        <v>2146</v>
      </c>
      <c r="B1240" s="118" t="s">
        <v>2147</v>
      </c>
      <c r="C1240" s="167"/>
      <c r="D1240" s="168"/>
      <c r="E1240" s="169"/>
      <c r="F1240" s="170"/>
      <c r="G1240" s="171"/>
    </row>
    <row r="1241" spans="1:7" x14ac:dyDescent="0.2">
      <c r="A1241" s="302" t="s">
        <v>2148</v>
      </c>
      <c r="B1241" s="118" t="s">
        <v>2149</v>
      </c>
      <c r="C1241" s="167" t="s">
        <v>3</v>
      </c>
      <c r="D1241" s="168">
        <v>2</v>
      </c>
      <c r="E1241" s="169"/>
      <c r="F1241" s="170"/>
      <c r="G1241" s="171"/>
    </row>
    <row r="1242" spans="1:7" x14ac:dyDescent="0.2">
      <c r="A1242" s="302" t="s">
        <v>2150</v>
      </c>
      <c r="B1242" s="118" t="s">
        <v>2151</v>
      </c>
      <c r="C1242" s="167" t="s">
        <v>3</v>
      </c>
      <c r="D1242" s="168">
        <v>2</v>
      </c>
      <c r="E1242" s="169"/>
      <c r="F1242" s="170"/>
      <c r="G1242" s="171"/>
    </row>
    <row r="1243" spans="1:7" x14ac:dyDescent="0.2">
      <c r="A1243" s="302" t="s">
        <v>2152</v>
      </c>
      <c r="B1243" s="118" t="s">
        <v>2114</v>
      </c>
      <c r="C1243" s="167" t="s">
        <v>3</v>
      </c>
      <c r="D1243" s="168">
        <v>6</v>
      </c>
      <c r="E1243" s="169"/>
      <c r="F1243" s="170"/>
      <c r="G1243" s="171"/>
    </row>
    <row r="1244" spans="1:7" x14ac:dyDescent="0.2">
      <c r="A1244" s="302" t="s">
        <v>2153</v>
      </c>
      <c r="B1244" s="118" t="s">
        <v>2154</v>
      </c>
      <c r="C1244" s="167" t="s">
        <v>3</v>
      </c>
      <c r="D1244" s="168">
        <v>2</v>
      </c>
      <c r="E1244" s="169"/>
      <c r="F1244" s="170"/>
      <c r="G1244" s="171"/>
    </row>
    <row r="1245" spans="1:7" ht="51" x14ac:dyDescent="0.2">
      <c r="A1245" s="302" t="s">
        <v>2155</v>
      </c>
      <c r="B1245" s="118" t="s">
        <v>2156</v>
      </c>
      <c r="C1245" s="167"/>
      <c r="D1245" s="168"/>
      <c r="E1245" s="169"/>
      <c r="F1245" s="170"/>
      <c r="G1245" s="171"/>
    </row>
    <row r="1246" spans="1:7" x14ac:dyDescent="0.2">
      <c r="A1246" s="302" t="s">
        <v>2157</v>
      </c>
      <c r="B1246" s="118" t="s">
        <v>2122</v>
      </c>
      <c r="C1246" s="167" t="s">
        <v>3</v>
      </c>
      <c r="D1246" s="168">
        <v>1</v>
      </c>
      <c r="E1246" s="169"/>
      <c r="F1246" s="170"/>
      <c r="G1246" s="171"/>
    </row>
    <row r="1247" spans="1:7" x14ac:dyDescent="0.2">
      <c r="A1247" s="302" t="s">
        <v>2158</v>
      </c>
      <c r="B1247" s="118" t="s">
        <v>2159</v>
      </c>
      <c r="C1247" s="167" t="s">
        <v>3</v>
      </c>
      <c r="D1247" s="168">
        <v>1</v>
      </c>
      <c r="E1247" s="169"/>
      <c r="F1247" s="170"/>
      <c r="G1247" s="171"/>
    </row>
    <row r="1248" spans="1:7" ht="17.25" customHeight="1" x14ac:dyDescent="0.2">
      <c r="A1248" s="302" t="s">
        <v>2160</v>
      </c>
      <c r="B1248" s="118" t="s">
        <v>2126</v>
      </c>
      <c r="C1248" s="167" t="s">
        <v>3</v>
      </c>
      <c r="D1248" s="168">
        <v>1</v>
      </c>
      <c r="E1248" s="169"/>
      <c r="F1248" s="170"/>
      <c r="G1248" s="171"/>
    </row>
    <row r="1249" spans="1:7" x14ac:dyDescent="0.2">
      <c r="A1249" s="302" t="s">
        <v>2161</v>
      </c>
      <c r="B1249" s="118" t="s">
        <v>2162</v>
      </c>
      <c r="C1249" s="167" t="s">
        <v>3</v>
      </c>
      <c r="D1249" s="168">
        <v>1</v>
      </c>
      <c r="E1249" s="169"/>
      <c r="F1249" s="170"/>
      <c r="G1249" s="171"/>
    </row>
    <row r="1250" spans="1:7" x14ac:dyDescent="0.2">
      <c r="A1250" s="302" t="s">
        <v>2163</v>
      </c>
      <c r="B1250" s="118" t="s">
        <v>2130</v>
      </c>
      <c r="C1250" s="167" t="s">
        <v>3</v>
      </c>
      <c r="D1250" s="168">
        <v>1</v>
      </c>
      <c r="E1250" s="169"/>
      <c r="F1250" s="170"/>
      <c r="G1250" s="171"/>
    </row>
    <row r="1251" spans="1:7" x14ac:dyDescent="0.2">
      <c r="A1251" s="302" t="s">
        <v>2164</v>
      </c>
      <c r="B1251" s="118" t="s">
        <v>2165</v>
      </c>
      <c r="C1251" s="167" t="s">
        <v>3</v>
      </c>
      <c r="D1251" s="168">
        <v>2</v>
      </c>
      <c r="E1251" s="169"/>
      <c r="F1251" s="170"/>
      <c r="G1251" s="171"/>
    </row>
    <row r="1252" spans="1:7" x14ac:dyDescent="0.2">
      <c r="A1252" s="302" t="s">
        <v>2166</v>
      </c>
      <c r="B1252" s="118" t="s">
        <v>2139</v>
      </c>
      <c r="C1252" s="167" t="s">
        <v>3</v>
      </c>
      <c r="D1252" s="168">
        <v>2</v>
      </c>
      <c r="E1252" s="169"/>
      <c r="F1252" s="170"/>
      <c r="G1252" s="171"/>
    </row>
    <row r="1253" spans="1:7" x14ac:dyDescent="0.2">
      <c r="A1253" s="302" t="s">
        <v>2167</v>
      </c>
      <c r="B1253" s="118" t="s">
        <v>2114</v>
      </c>
      <c r="C1253" s="167" t="s">
        <v>3</v>
      </c>
      <c r="D1253" s="168">
        <v>6</v>
      </c>
      <c r="E1253" s="169"/>
      <c r="F1253" s="170"/>
      <c r="G1253" s="171"/>
    </row>
    <row r="1254" spans="1:7" ht="51" x14ac:dyDescent="0.2">
      <c r="A1254" s="302" t="s">
        <v>2168</v>
      </c>
      <c r="B1254" s="118" t="s">
        <v>2169</v>
      </c>
      <c r="C1254" s="178"/>
      <c r="D1254" s="176"/>
      <c r="E1254" s="177"/>
      <c r="F1254" s="170"/>
      <c r="G1254" s="188"/>
    </row>
    <row r="1255" spans="1:7" x14ac:dyDescent="0.2">
      <c r="A1255" s="128" t="s">
        <v>2170</v>
      </c>
      <c r="B1255" s="118" t="s">
        <v>2171</v>
      </c>
      <c r="C1255" s="178" t="s">
        <v>352</v>
      </c>
      <c r="D1255" s="168">
        <v>5</v>
      </c>
      <c r="E1255" s="169"/>
      <c r="F1255" s="170"/>
      <c r="G1255" s="171"/>
    </row>
    <row r="1256" spans="1:7" ht="38.25" x14ac:dyDescent="0.2">
      <c r="A1256" s="128" t="s">
        <v>2172</v>
      </c>
      <c r="B1256" s="118" t="s">
        <v>2173</v>
      </c>
      <c r="C1256" s="178" t="s">
        <v>352</v>
      </c>
      <c r="D1256" s="168">
        <v>49</v>
      </c>
      <c r="E1256" s="169"/>
      <c r="F1256" s="170"/>
      <c r="G1256" s="171"/>
    </row>
    <row r="1257" spans="1:7" ht="51" x14ac:dyDescent="0.2">
      <c r="A1257" s="128" t="s">
        <v>2174</v>
      </c>
      <c r="B1257" s="118" t="s">
        <v>2175</v>
      </c>
      <c r="C1257" s="178" t="s">
        <v>352</v>
      </c>
      <c r="D1257" s="168">
        <v>62</v>
      </c>
      <c r="E1257" s="169"/>
      <c r="F1257" s="170"/>
      <c r="G1257" s="171"/>
    </row>
    <row r="1258" spans="1:7" ht="51" x14ac:dyDescent="0.2">
      <c r="A1258" s="302" t="s">
        <v>2176</v>
      </c>
      <c r="B1258" s="118" t="s">
        <v>2177</v>
      </c>
      <c r="C1258" s="178"/>
      <c r="D1258" s="176"/>
      <c r="E1258" s="177"/>
      <c r="F1258" s="170"/>
      <c r="G1258" s="188"/>
    </row>
    <row r="1259" spans="1:7" ht="25.5" x14ac:dyDescent="0.2">
      <c r="A1259" s="302" t="s">
        <v>2178</v>
      </c>
      <c r="B1259" s="190" t="s">
        <v>2179</v>
      </c>
      <c r="C1259" s="191"/>
      <c r="D1259" s="192"/>
      <c r="E1259" s="170"/>
      <c r="F1259" s="170"/>
      <c r="G1259" s="188"/>
    </row>
    <row r="1260" spans="1:7" x14ac:dyDescent="0.2">
      <c r="A1260" s="302" t="s">
        <v>2180</v>
      </c>
      <c r="B1260" s="190" t="s">
        <v>2181</v>
      </c>
      <c r="C1260" s="191" t="s">
        <v>743</v>
      </c>
      <c r="D1260" s="192">
        <v>90</v>
      </c>
      <c r="E1260" s="177"/>
      <c r="F1260" s="170"/>
      <c r="G1260" s="188"/>
    </row>
    <row r="1261" spans="1:7" x14ac:dyDescent="0.2">
      <c r="A1261" s="302" t="s">
        <v>2182</v>
      </c>
      <c r="B1261" s="190" t="s">
        <v>2183</v>
      </c>
      <c r="C1261" s="191" t="s">
        <v>743</v>
      </c>
      <c r="D1261" s="192">
        <v>86</v>
      </c>
      <c r="E1261" s="177"/>
      <c r="F1261" s="170"/>
      <c r="G1261" s="188"/>
    </row>
    <row r="1262" spans="1:7" x14ac:dyDescent="0.2">
      <c r="A1262" s="302" t="s">
        <v>2184</v>
      </c>
      <c r="B1262" s="190" t="s">
        <v>2185</v>
      </c>
      <c r="C1262" s="191" t="s">
        <v>743</v>
      </c>
      <c r="D1262" s="192">
        <v>42</v>
      </c>
      <c r="E1262" s="177"/>
      <c r="F1262" s="170"/>
      <c r="G1262" s="188"/>
    </row>
    <row r="1263" spans="1:7" x14ac:dyDescent="0.2">
      <c r="A1263" s="302" t="s">
        <v>2186</v>
      </c>
      <c r="B1263" s="190" t="s">
        <v>2187</v>
      </c>
      <c r="C1263" s="191" t="s">
        <v>743</v>
      </c>
      <c r="D1263" s="192">
        <v>92</v>
      </c>
      <c r="E1263" s="177"/>
      <c r="F1263" s="170"/>
      <c r="G1263" s="188"/>
    </row>
    <row r="1264" spans="1:7" ht="25.5" x14ac:dyDescent="0.2">
      <c r="A1264" s="302" t="s">
        <v>2188</v>
      </c>
      <c r="B1264" s="190" t="s">
        <v>2189</v>
      </c>
      <c r="C1264" s="191" t="s">
        <v>743</v>
      </c>
      <c r="D1264" s="192">
        <v>70.8</v>
      </c>
      <c r="E1264" s="177"/>
      <c r="F1264" s="170"/>
      <c r="G1264" s="188"/>
    </row>
    <row r="1265" spans="1:7" ht="38.25" x14ac:dyDescent="0.2">
      <c r="A1265" s="302" t="s">
        <v>2190</v>
      </c>
      <c r="B1265" s="190" t="s">
        <v>2173</v>
      </c>
      <c r="C1265" s="191"/>
      <c r="D1265" s="191"/>
      <c r="E1265" s="177"/>
      <c r="F1265" s="170"/>
      <c r="G1265" s="188"/>
    </row>
    <row r="1266" spans="1:7" x14ac:dyDescent="0.2">
      <c r="A1266" s="302" t="s">
        <v>2191</v>
      </c>
      <c r="B1266" s="190" t="s">
        <v>2181</v>
      </c>
      <c r="C1266" s="191" t="s">
        <v>743</v>
      </c>
      <c r="D1266" s="192">
        <v>46</v>
      </c>
      <c r="E1266" s="177"/>
      <c r="F1266" s="170"/>
      <c r="G1266" s="188"/>
    </row>
    <row r="1267" spans="1:7" x14ac:dyDescent="0.2">
      <c r="A1267" s="302" t="s">
        <v>2192</v>
      </c>
      <c r="B1267" s="190" t="s">
        <v>2183</v>
      </c>
      <c r="C1267" s="191" t="s">
        <v>743</v>
      </c>
      <c r="D1267" s="176">
        <v>120</v>
      </c>
      <c r="E1267" s="177"/>
      <c r="F1267" s="170"/>
      <c r="G1267" s="188"/>
    </row>
    <row r="1268" spans="1:7" x14ac:dyDescent="0.2">
      <c r="A1268" s="302" t="s">
        <v>2193</v>
      </c>
      <c r="B1268" s="190" t="s">
        <v>2185</v>
      </c>
      <c r="C1268" s="191" t="s">
        <v>743</v>
      </c>
      <c r="D1268" s="176">
        <v>22</v>
      </c>
      <c r="E1268" s="177"/>
      <c r="F1268" s="170"/>
      <c r="G1268" s="188"/>
    </row>
    <row r="1269" spans="1:7" x14ac:dyDescent="0.2">
      <c r="A1269" s="302" t="s">
        <v>2194</v>
      </c>
      <c r="B1269" s="190" t="s">
        <v>2187</v>
      </c>
      <c r="C1269" s="191" t="s">
        <v>743</v>
      </c>
      <c r="D1269" s="176">
        <v>30</v>
      </c>
      <c r="E1269" s="177"/>
      <c r="F1269" s="170"/>
      <c r="G1269" s="188"/>
    </row>
    <row r="1270" spans="1:7" x14ac:dyDescent="0.2">
      <c r="A1270" s="302" t="s">
        <v>2195</v>
      </c>
      <c r="B1270" s="190" t="s">
        <v>2196</v>
      </c>
      <c r="C1270" s="191" t="s">
        <v>743</v>
      </c>
      <c r="D1270" s="176">
        <v>9</v>
      </c>
      <c r="E1270" s="177"/>
      <c r="F1270" s="170"/>
      <c r="G1270" s="188"/>
    </row>
    <row r="1271" spans="1:7" x14ac:dyDescent="0.2">
      <c r="A1271" s="302" t="s">
        <v>2197</v>
      </c>
      <c r="B1271" s="190" t="s">
        <v>2198</v>
      </c>
      <c r="C1271" s="191" t="s">
        <v>743</v>
      </c>
      <c r="D1271" s="176">
        <v>5</v>
      </c>
      <c r="E1271" s="177"/>
      <c r="F1271" s="170"/>
      <c r="G1271" s="188"/>
    </row>
    <row r="1272" spans="1:7" x14ac:dyDescent="0.2">
      <c r="A1272" s="302" t="s">
        <v>2199</v>
      </c>
      <c r="B1272" s="190" t="s">
        <v>2200</v>
      </c>
      <c r="C1272" s="191" t="s">
        <v>743</v>
      </c>
      <c r="D1272" s="176">
        <v>9</v>
      </c>
      <c r="E1272" s="177"/>
      <c r="F1272" s="170"/>
      <c r="G1272" s="188"/>
    </row>
    <row r="1273" spans="1:7" x14ac:dyDescent="0.2">
      <c r="A1273" s="302" t="s">
        <v>2201</v>
      </c>
      <c r="B1273" s="190" t="s">
        <v>2202</v>
      </c>
      <c r="C1273" s="191" t="s">
        <v>743</v>
      </c>
      <c r="D1273" s="176">
        <v>23</v>
      </c>
      <c r="E1273" s="177"/>
      <c r="F1273" s="170"/>
      <c r="G1273" s="188"/>
    </row>
    <row r="1274" spans="1:7" x14ac:dyDescent="0.2">
      <c r="A1274" s="302" t="s">
        <v>2203</v>
      </c>
      <c r="B1274" s="190" t="s">
        <v>2204</v>
      </c>
      <c r="C1274" s="191" t="s">
        <v>743</v>
      </c>
      <c r="D1274" s="176">
        <v>9</v>
      </c>
      <c r="E1274" s="177"/>
      <c r="F1274" s="170"/>
      <c r="G1274" s="188"/>
    </row>
    <row r="1275" spans="1:7" x14ac:dyDescent="0.2">
      <c r="A1275" s="302" t="s">
        <v>2205</v>
      </c>
      <c r="B1275" s="190" t="s">
        <v>2206</v>
      </c>
      <c r="C1275" s="191" t="s">
        <v>743</v>
      </c>
      <c r="D1275" s="176">
        <v>5</v>
      </c>
      <c r="E1275" s="177"/>
      <c r="F1275" s="170"/>
      <c r="G1275" s="188"/>
    </row>
    <row r="1276" spans="1:7" x14ac:dyDescent="0.2">
      <c r="A1276" s="302" t="s">
        <v>2207</v>
      </c>
      <c r="B1276" s="190" t="s">
        <v>2208</v>
      </c>
      <c r="C1276" s="191" t="s">
        <v>743</v>
      </c>
      <c r="D1276" s="176">
        <v>68</v>
      </c>
      <c r="E1276" s="177"/>
      <c r="F1276" s="170"/>
      <c r="G1276" s="188"/>
    </row>
    <row r="1277" spans="1:7" x14ac:dyDescent="0.2">
      <c r="A1277" s="302" t="s">
        <v>2209</v>
      </c>
      <c r="B1277" s="190" t="s">
        <v>2210</v>
      </c>
      <c r="C1277" s="191" t="s">
        <v>743</v>
      </c>
      <c r="D1277" s="176">
        <v>69</v>
      </c>
      <c r="E1277" s="177"/>
      <c r="F1277" s="170"/>
      <c r="G1277" s="188"/>
    </row>
    <row r="1278" spans="1:7" ht="51" x14ac:dyDescent="0.2">
      <c r="A1278" s="302" t="s">
        <v>2211</v>
      </c>
      <c r="B1278" s="190" t="s">
        <v>2212</v>
      </c>
      <c r="C1278" s="167"/>
      <c r="D1278" s="176"/>
      <c r="E1278" s="177"/>
      <c r="F1278" s="170"/>
      <c r="G1278" s="188"/>
    </row>
    <row r="1279" spans="1:7" x14ac:dyDescent="0.2">
      <c r="A1279" s="302" t="s">
        <v>2213</v>
      </c>
      <c r="B1279" s="190" t="s">
        <v>2210</v>
      </c>
      <c r="C1279" s="191" t="s">
        <v>743</v>
      </c>
      <c r="D1279" s="176">
        <v>17</v>
      </c>
      <c r="E1279" s="177"/>
      <c r="F1279" s="170"/>
      <c r="G1279" s="188"/>
    </row>
    <row r="1280" spans="1:7" ht="89.25" x14ac:dyDescent="0.2">
      <c r="A1280" s="302" t="s">
        <v>2214</v>
      </c>
      <c r="B1280" s="118" t="s">
        <v>2215</v>
      </c>
      <c r="C1280" s="167"/>
      <c r="D1280" s="176"/>
      <c r="E1280" s="177"/>
      <c r="F1280" s="170"/>
      <c r="G1280" s="188"/>
    </row>
    <row r="1281" spans="1:7" x14ac:dyDescent="0.2">
      <c r="A1281" s="302" t="s">
        <v>2216</v>
      </c>
      <c r="B1281" s="118" t="s">
        <v>2217</v>
      </c>
      <c r="C1281" s="167" t="s">
        <v>3</v>
      </c>
      <c r="D1281" s="176">
        <v>4</v>
      </c>
      <c r="E1281" s="177"/>
      <c r="F1281" s="170"/>
      <c r="G1281" s="188"/>
    </row>
    <row r="1282" spans="1:7" x14ac:dyDescent="0.2">
      <c r="A1282" s="302" t="s">
        <v>2218</v>
      </c>
      <c r="B1282" s="118" t="s">
        <v>2219</v>
      </c>
      <c r="C1282" s="167" t="s">
        <v>3</v>
      </c>
      <c r="D1282" s="176">
        <v>1</v>
      </c>
      <c r="E1282" s="177"/>
      <c r="F1282" s="170"/>
      <c r="G1282" s="188"/>
    </row>
    <row r="1283" spans="1:7" x14ac:dyDescent="0.2">
      <c r="A1283" s="302" t="s">
        <v>2220</v>
      </c>
      <c r="B1283" s="118" t="s">
        <v>2221</v>
      </c>
      <c r="C1283" s="167" t="s">
        <v>3</v>
      </c>
      <c r="D1283" s="176">
        <v>2</v>
      </c>
      <c r="E1283" s="177"/>
      <c r="F1283" s="170"/>
      <c r="G1283" s="188"/>
    </row>
    <row r="1284" spans="1:7" x14ac:dyDescent="0.2">
      <c r="A1284" s="302" t="s">
        <v>2222</v>
      </c>
      <c r="B1284" s="118" t="s">
        <v>2223</v>
      </c>
      <c r="C1284" s="167" t="s">
        <v>3</v>
      </c>
      <c r="D1284" s="176">
        <v>6</v>
      </c>
      <c r="E1284" s="177"/>
      <c r="F1284" s="170"/>
      <c r="G1284" s="188"/>
    </row>
    <row r="1285" spans="1:7" x14ac:dyDescent="0.2">
      <c r="A1285" s="302" t="s">
        <v>2224</v>
      </c>
      <c r="B1285" s="118" t="s">
        <v>2225</v>
      </c>
      <c r="C1285" s="167" t="s">
        <v>3</v>
      </c>
      <c r="D1285" s="176">
        <v>1</v>
      </c>
      <c r="E1285" s="177"/>
      <c r="F1285" s="170"/>
      <c r="G1285" s="188"/>
    </row>
    <row r="1286" spans="1:7" x14ac:dyDescent="0.2">
      <c r="A1286" s="302" t="s">
        <v>2226</v>
      </c>
      <c r="B1286" s="118" t="s">
        <v>2227</v>
      </c>
      <c r="C1286" s="167" t="s">
        <v>3</v>
      </c>
      <c r="D1286" s="176">
        <v>2</v>
      </c>
      <c r="E1286" s="177"/>
      <c r="F1286" s="170"/>
      <c r="G1286" s="188"/>
    </row>
    <row r="1287" spans="1:7" ht="51" x14ac:dyDescent="0.2">
      <c r="A1287" s="128" t="s">
        <v>2228</v>
      </c>
      <c r="B1287" s="118" t="s">
        <v>2229</v>
      </c>
      <c r="C1287" s="193" t="s">
        <v>159</v>
      </c>
      <c r="D1287" s="192">
        <v>1</v>
      </c>
      <c r="E1287" s="177"/>
      <c r="F1287" s="170"/>
      <c r="G1287" s="194"/>
    </row>
    <row r="1288" spans="1:7" ht="38.25" x14ac:dyDescent="0.2">
      <c r="A1288" s="128" t="s">
        <v>2230</v>
      </c>
      <c r="B1288" s="118" t="s">
        <v>2231</v>
      </c>
      <c r="C1288" s="193" t="s">
        <v>159</v>
      </c>
      <c r="D1288" s="192">
        <v>2</v>
      </c>
      <c r="E1288" s="177"/>
      <c r="F1288" s="170"/>
      <c r="G1288" s="182"/>
    </row>
    <row r="1289" spans="1:7" ht="38.25" x14ac:dyDescent="0.2">
      <c r="A1289" s="128" t="s">
        <v>2232</v>
      </c>
      <c r="B1289" s="118" t="s">
        <v>2233</v>
      </c>
      <c r="C1289" s="167"/>
      <c r="D1289" s="176"/>
      <c r="E1289" s="177"/>
      <c r="F1289" s="170"/>
      <c r="G1289" s="182"/>
    </row>
    <row r="1290" spans="1:7" x14ac:dyDescent="0.2">
      <c r="A1290" s="128" t="s">
        <v>2234</v>
      </c>
      <c r="B1290" s="118" t="s">
        <v>2235</v>
      </c>
      <c r="C1290" s="167" t="s">
        <v>3</v>
      </c>
      <c r="D1290" s="176">
        <v>56</v>
      </c>
      <c r="E1290" s="177"/>
      <c r="F1290" s="170"/>
      <c r="G1290" s="182"/>
    </row>
    <row r="1291" spans="1:7" ht="51" x14ac:dyDescent="0.2">
      <c r="A1291" s="128" t="s">
        <v>2236</v>
      </c>
      <c r="B1291" s="118" t="s">
        <v>2237</v>
      </c>
      <c r="C1291" s="167"/>
      <c r="D1291" s="176"/>
      <c r="E1291" s="177"/>
      <c r="F1291" s="170"/>
      <c r="G1291" s="182"/>
    </row>
    <row r="1292" spans="1:7" x14ac:dyDescent="0.2">
      <c r="A1292" s="128" t="s">
        <v>2238</v>
      </c>
      <c r="B1292" s="118" t="s">
        <v>2239</v>
      </c>
      <c r="C1292" s="167" t="s">
        <v>3</v>
      </c>
      <c r="D1292" s="176">
        <v>56</v>
      </c>
      <c r="E1292" s="177"/>
      <c r="F1292" s="170"/>
      <c r="G1292" s="182"/>
    </row>
    <row r="1293" spans="1:7" ht="42" customHeight="1" x14ac:dyDescent="0.2">
      <c r="A1293" s="128" t="s">
        <v>2240</v>
      </c>
      <c r="B1293" s="118" t="s">
        <v>2241</v>
      </c>
      <c r="C1293" s="167"/>
      <c r="D1293" s="176"/>
      <c r="E1293" s="177"/>
      <c r="F1293" s="170"/>
      <c r="G1293" s="182"/>
    </row>
    <row r="1294" spans="1:7" x14ac:dyDescent="0.2">
      <c r="A1294" s="128" t="s">
        <v>2242</v>
      </c>
      <c r="B1294" s="118" t="s">
        <v>2243</v>
      </c>
      <c r="C1294" s="167" t="s">
        <v>3</v>
      </c>
      <c r="D1294" s="176">
        <v>9</v>
      </c>
      <c r="E1294" s="177"/>
      <c r="F1294" s="170"/>
      <c r="G1294" s="182"/>
    </row>
    <row r="1295" spans="1:7" x14ac:dyDescent="0.2">
      <c r="A1295" s="128" t="s">
        <v>2244</v>
      </c>
      <c r="B1295" s="118" t="s">
        <v>2245</v>
      </c>
      <c r="C1295" s="167" t="s">
        <v>3</v>
      </c>
      <c r="D1295" s="176">
        <v>2</v>
      </c>
      <c r="E1295" s="177"/>
      <c r="F1295" s="170"/>
      <c r="G1295" s="182"/>
    </row>
    <row r="1296" spans="1:7" ht="63.75" x14ac:dyDescent="0.2">
      <c r="A1296" s="128" t="s">
        <v>2246</v>
      </c>
      <c r="B1296" s="118" t="s">
        <v>2247</v>
      </c>
      <c r="C1296" s="167"/>
      <c r="D1296" s="176"/>
      <c r="E1296" s="177"/>
      <c r="F1296" s="170"/>
      <c r="G1296" s="182"/>
    </row>
    <row r="1297" spans="1:7" x14ac:dyDescent="0.2">
      <c r="A1297" s="128" t="s">
        <v>2248</v>
      </c>
      <c r="B1297" s="118" t="s">
        <v>2249</v>
      </c>
      <c r="C1297" s="167" t="s">
        <v>3</v>
      </c>
      <c r="D1297" s="176">
        <v>1</v>
      </c>
      <c r="E1297" s="177"/>
      <c r="F1297" s="170"/>
      <c r="G1297" s="182"/>
    </row>
    <row r="1298" spans="1:7" ht="76.5" x14ac:dyDescent="0.2">
      <c r="A1298" s="128" t="s">
        <v>2250</v>
      </c>
      <c r="B1298" s="118" t="s">
        <v>2251</v>
      </c>
      <c r="C1298" s="167"/>
      <c r="D1298" s="176"/>
      <c r="E1298" s="177"/>
      <c r="F1298" s="170"/>
      <c r="G1298" s="182"/>
    </row>
    <row r="1299" spans="1:7" x14ac:dyDescent="0.2">
      <c r="A1299" s="128" t="s">
        <v>2252</v>
      </c>
      <c r="B1299" s="118" t="s">
        <v>2253</v>
      </c>
      <c r="C1299" s="167" t="s">
        <v>3</v>
      </c>
      <c r="D1299" s="176">
        <v>13</v>
      </c>
      <c r="E1299" s="177"/>
      <c r="F1299" s="170"/>
      <c r="G1299" s="182"/>
    </row>
    <row r="1300" spans="1:7" x14ac:dyDescent="0.2">
      <c r="A1300" s="128" t="s">
        <v>2254</v>
      </c>
      <c r="B1300" s="118" t="s">
        <v>2255</v>
      </c>
      <c r="C1300" s="167" t="s">
        <v>3</v>
      </c>
      <c r="D1300" s="176">
        <v>8</v>
      </c>
      <c r="E1300" s="177"/>
      <c r="F1300" s="170"/>
      <c r="G1300" s="182"/>
    </row>
    <row r="1301" spans="1:7" ht="114.75" x14ac:dyDescent="0.2">
      <c r="A1301" s="128" t="s">
        <v>2256</v>
      </c>
      <c r="B1301" s="118" t="s">
        <v>2257</v>
      </c>
      <c r="C1301" s="167"/>
      <c r="D1301" s="176"/>
      <c r="E1301" s="177"/>
      <c r="F1301" s="170"/>
      <c r="G1301" s="182"/>
    </row>
    <row r="1302" spans="1:7" x14ac:dyDescent="0.2">
      <c r="A1302" s="128" t="s">
        <v>2258</v>
      </c>
      <c r="B1302" s="118" t="s">
        <v>2259</v>
      </c>
      <c r="C1302" s="167" t="s">
        <v>3</v>
      </c>
      <c r="D1302" s="176">
        <v>3</v>
      </c>
      <c r="E1302" s="177"/>
      <c r="F1302" s="170"/>
      <c r="G1302" s="182"/>
    </row>
    <row r="1303" spans="1:7" x14ac:dyDescent="0.2">
      <c r="A1303" s="128" t="s">
        <v>2260</v>
      </c>
      <c r="B1303" s="118" t="s">
        <v>2261</v>
      </c>
      <c r="C1303" s="167" t="s">
        <v>3</v>
      </c>
      <c r="D1303" s="176">
        <v>6</v>
      </c>
      <c r="E1303" s="177"/>
      <c r="F1303" s="170"/>
      <c r="G1303" s="182"/>
    </row>
    <row r="1304" spans="1:7" ht="114.75" x14ac:dyDescent="0.2">
      <c r="A1304" s="128" t="s">
        <v>2262</v>
      </c>
      <c r="B1304" s="118" t="s">
        <v>2263</v>
      </c>
      <c r="C1304" s="167"/>
      <c r="D1304" s="176"/>
      <c r="E1304" s="177"/>
      <c r="F1304" s="170"/>
      <c r="G1304" s="182"/>
    </row>
    <row r="1305" spans="1:7" x14ac:dyDescent="0.2">
      <c r="A1305" s="128" t="s">
        <v>2264</v>
      </c>
      <c r="B1305" s="118" t="s">
        <v>2265</v>
      </c>
      <c r="C1305" s="167" t="s">
        <v>3</v>
      </c>
      <c r="D1305" s="176">
        <v>14</v>
      </c>
      <c r="E1305" s="177"/>
      <c r="F1305" s="170"/>
      <c r="G1305" s="182"/>
    </row>
    <row r="1306" spans="1:7" x14ac:dyDescent="0.2">
      <c r="A1306" s="128" t="s">
        <v>2266</v>
      </c>
      <c r="B1306" s="118" t="s">
        <v>2267</v>
      </c>
      <c r="C1306" s="167" t="s">
        <v>3</v>
      </c>
      <c r="D1306" s="176">
        <v>2</v>
      </c>
      <c r="E1306" s="177"/>
      <c r="F1306" s="170"/>
      <c r="G1306" s="182"/>
    </row>
    <row r="1307" spans="1:7" ht="105.75" customHeight="1" x14ac:dyDescent="0.2">
      <c r="A1307" s="128" t="s">
        <v>2268</v>
      </c>
      <c r="B1307" s="118" t="s">
        <v>2269</v>
      </c>
      <c r="C1307" s="167"/>
      <c r="D1307" s="176"/>
      <c r="E1307" s="177"/>
      <c r="F1307" s="170"/>
      <c r="G1307" s="182"/>
    </row>
    <row r="1308" spans="1:7" x14ac:dyDescent="0.2">
      <c r="A1308" s="128" t="s">
        <v>2270</v>
      </c>
      <c r="B1308" s="118" t="s">
        <v>2271</v>
      </c>
      <c r="C1308" s="167" t="s">
        <v>3</v>
      </c>
      <c r="D1308" s="176">
        <v>20</v>
      </c>
      <c r="E1308" s="177"/>
      <c r="F1308" s="170"/>
      <c r="G1308" s="182"/>
    </row>
    <row r="1309" spans="1:7" x14ac:dyDescent="0.2">
      <c r="A1309" s="128" t="s">
        <v>2272</v>
      </c>
      <c r="B1309" s="118" t="s">
        <v>2273</v>
      </c>
      <c r="C1309" s="167" t="s">
        <v>3</v>
      </c>
      <c r="D1309" s="176">
        <v>20</v>
      </c>
      <c r="E1309" s="177"/>
      <c r="F1309" s="170"/>
      <c r="G1309" s="182"/>
    </row>
    <row r="1310" spans="1:7" ht="76.5" x14ac:dyDescent="0.2">
      <c r="A1310" s="128" t="s">
        <v>2274</v>
      </c>
      <c r="B1310" s="118" t="s">
        <v>2275</v>
      </c>
      <c r="C1310" s="167"/>
      <c r="D1310" s="176"/>
      <c r="E1310" s="177"/>
      <c r="F1310" s="170"/>
      <c r="G1310" s="182"/>
    </row>
    <row r="1311" spans="1:7" x14ac:dyDescent="0.2">
      <c r="A1311" s="128" t="s">
        <v>2276</v>
      </c>
      <c r="B1311" s="118" t="s">
        <v>2277</v>
      </c>
      <c r="C1311" s="167" t="s">
        <v>3</v>
      </c>
      <c r="D1311" s="176">
        <v>1</v>
      </c>
      <c r="E1311" s="177"/>
      <c r="F1311" s="170"/>
      <c r="G1311" s="182"/>
    </row>
    <row r="1312" spans="1:7" x14ac:dyDescent="0.2">
      <c r="A1312" s="128" t="s">
        <v>2278</v>
      </c>
      <c r="B1312" s="118" t="s">
        <v>2279</v>
      </c>
      <c r="C1312" s="167" t="s">
        <v>3</v>
      </c>
      <c r="D1312" s="176">
        <v>5</v>
      </c>
      <c r="E1312" s="177"/>
      <c r="F1312" s="170"/>
      <c r="G1312" s="182"/>
    </row>
    <row r="1313" spans="1:7" x14ac:dyDescent="0.2">
      <c r="A1313" s="128" t="s">
        <v>2280</v>
      </c>
      <c r="B1313" s="118" t="s">
        <v>2281</v>
      </c>
      <c r="C1313" s="167" t="s">
        <v>3</v>
      </c>
      <c r="D1313" s="176">
        <v>1</v>
      </c>
      <c r="E1313" s="177"/>
      <c r="F1313" s="170"/>
      <c r="G1313" s="182"/>
    </row>
    <row r="1314" spans="1:7" ht="51" x14ac:dyDescent="0.2">
      <c r="A1314" s="128" t="s">
        <v>2282</v>
      </c>
      <c r="B1314" s="133" t="s">
        <v>2283</v>
      </c>
      <c r="C1314" s="167" t="s">
        <v>159</v>
      </c>
      <c r="D1314" s="168">
        <v>1</v>
      </c>
      <c r="E1314" s="170"/>
      <c r="F1314" s="170"/>
      <c r="G1314" s="182"/>
    </row>
    <row r="1315" spans="1:7" ht="38.25" x14ac:dyDescent="0.2">
      <c r="A1315" s="128" t="s">
        <v>2284</v>
      </c>
      <c r="B1315" s="133" t="s">
        <v>2285</v>
      </c>
      <c r="C1315" s="195"/>
      <c r="D1315" s="196"/>
      <c r="E1315" s="170"/>
      <c r="F1315" s="170"/>
      <c r="G1315" s="182"/>
    </row>
    <row r="1316" spans="1:7" x14ac:dyDescent="0.2">
      <c r="A1316" s="128" t="s">
        <v>2286</v>
      </c>
      <c r="B1316" s="133" t="s">
        <v>2287</v>
      </c>
      <c r="C1316" s="129" t="s">
        <v>3</v>
      </c>
      <c r="D1316" s="168">
        <v>8</v>
      </c>
      <c r="E1316" s="170"/>
      <c r="F1316" s="170"/>
      <c r="G1316" s="182"/>
    </row>
    <row r="1317" spans="1:7" x14ac:dyDescent="0.2">
      <c r="A1317" s="128" t="s">
        <v>2288</v>
      </c>
      <c r="B1317" s="133" t="s">
        <v>2289</v>
      </c>
      <c r="C1317" s="129" t="s">
        <v>3</v>
      </c>
      <c r="D1317" s="168">
        <v>10</v>
      </c>
      <c r="E1317" s="170"/>
      <c r="F1317" s="170"/>
      <c r="G1317" s="182"/>
    </row>
    <row r="1318" spans="1:7" x14ac:dyDescent="0.2">
      <c r="A1318" s="128" t="s">
        <v>2290</v>
      </c>
      <c r="B1318" s="133" t="s">
        <v>2291</v>
      </c>
      <c r="C1318" s="129" t="s">
        <v>3</v>
      </c>
      <c r="D1318" s="168">
        <v>1</v>
      </c>
      <c r="E1318" s="170"/>
      <c r="F1318" s="170"/>
      <c r="G1318" s="182"/>
    </row>
    <row r="1319" spans="1:7" x14ac:dyDescent="0.2">
      <c r="A1319" s="128" t="s">
        <v>2292</v>
      </c>
      <c r="B1319" s="133" t="s">
        <v>2293</v>
      </c>
      <c r="C1319" s="129" t="s">
        <v>3</v>
      </c>
      <c r="D1319" s="168">
        <v>2</v>
      </c>
      <c r="E1319" s="170"/>
      <c r="F1319" s="170"/>
      <c r="G1319" s="182"/>
    </row>
    <row r="1320" spans="1:7" x14ac:dyDescent="0.2">
      <c r="A1320" s="128" t="s">
        <v>2294</v>
      </c>
      <c r="B1320" s="133" t="s">
        <v>2295</v>
      </c>
      <c r="C1320" s="129" t="s">
        <v>3</v>
      </c>
      <c r="D1320" s="168">
        <v>2</v>
      </c>
      <c r="E1320" s="170"/>
      <c r="F1320" s="170"/>
      <c r="G1320" s="182"/>
    </row>
    <row r="1321" spans="1:7" ht="63.75" x14ac:dyDescent="0.2">
      <c r="A1321" s="128" t="s">
        <v>2296</v>
      </c>
      <c r="B1321" s="133" t="s">
        <v>2297</v>
      </c>
      <c r="C1321" s="167"/>
      <c r="D1321" s="168"/>
      <c r="E1321" s="170"/>
      <c r="F1321" s="170"/>
      <c r="G1321" s="182"/>
    </row>
    <row r="1322" spans="1:7" x14ac:dyDescent="0.2">
      <c r="A1322" s="128" t="s">
        <v>2298</v>
      </c>
      <c r="B1322" s="133" t="s">
        <v>2299</v>
      </c>
      <c r="C1322" s="129" t="s">
        <v>3</v>
      </c>
      <c r="D1322" s="168">
        <v>5</v>
      </c>
      <c r="E1322" s="170"/>
      <c r="F1322" s="170"/>
      <c r="G1322" s="182"/>
    </row>
    <row r="1323" spans="1:7" x14ac:dyDescent="0.2">
      <c r="A1323" s="128" t="s">
        <v>2300</v>
      </c>
      <c r="B1323" s="133" t="s">
        <v>2301</v>
      </c>
      <c r="C1323" s="129" t="s">
        <v>3</v>
      </c>
      <c r="D1323" s="168">
        <v>15</v>
      </c>
      <c r="E1323" s="170"/>
      <c r="F1323" s="170"/>
      <c r="G1323" s="182"/>
    </row>
    <row r="1324" spans="1:7" x14ac:dyDescent="0.2">
      <c r="A1324" s="128" t="s">
        <v>2302</v>
      </c>
      <c r="B1324" s="133" t="s">
        <v>2303</v>
      </c>
      <c r="C1324" s="129" t="s">
        <v>3</v>
      </c>
      <c r="D1324" s="168">
        <v>2</v>
      </c>
      <c r="E1324" s="170"/>
      <c r="F1324" s="170"/>
      <c r="G1324" s="182"/>
    </row>
    <row r="1325" spans="1:7" x14ac:dyDescent="0.2">
      <c r="A1325" s="128" t="s">
        <v>2304</v>
      </c>
      <c r="B1325" s="133" t="s">
        <v>2305</v>
      </c>
      <c r="C1325" s="129" t="s">
        <v>3</v>
      </c>
      <c r="D1325" s="168">
        <v>4</v>
      </c>
      <c r="E1325" s="170"/>
      <c r="F1325" s="170"/>
      <c r="G1325" s="182"/>
    </row>
    <row r="1326" spans="1:7" x14ac:dyDescent="0.2">
      <c r="A1326" s="128" t="s">
        <v>2306</v>
      </c>
      <c r="B1326" s="133" t="s">
        <v>2307</v>
      </c>
      <c r="C1326" s="129" t="s">
        <v>3</v>
      </c>
      <c r="D1326" s="168">
        <v>4</v>
      </c>
      <c r="E1326" s="170"/>
      <c r="F1326" s="170"/>
      <c r="G1326" s="182"/>
    </row>
    <row r="1327" spans="1:7" x14ac:dyDescent="0.2">
      <c r="A1327" s="128" t="s">
        <v>2308</v>
      </c>
      <c r="B1327" s="133" t="s">
        <v>2309</v>
      </c>
      <c r="C1327" s="129" t="s">
        <v>3</v>
      </c>
      <c r="D1327" s="168">
        <v>2</v>
      </c>
      <c r="E1327" s="170"/>
      <c r="F1327" s="170"/>
      <c r="G1327" s="182"/>
    </row>
    <row r="1328" spans="1:7" ht="66" customHeight="1" x14ac:dyDescent="0.2">
      <c r="A1328" s="128" t="s">
        <v>2310</v>
      </c>
      <c r="B1328" s="133" t="s">
        <v>2311</v>
      </c>
      <c r="C1328" s="167" t="s">
        <v>159</v>
      </c>
      <c r="D1328" s="168">
        <v>1</v>
      </c>
      <c r="E1328" s="170"/>
      <c r="F1328" s="170"/>
      <c r="G1328" s="182"/>
    </row>
    <row r="1329" spans="1:7" ht="90.75" customHeight="1" x14ac:dyDescent="0.2">
      <c r="A1329" s="128" t="s">
        <v>2312</v>
      </c>
      <c r="B1329" s="133" t="s">
        <v>2313</v>
      </c>
      <c r="C1329" s="167"/>
      <c r="D1329" s="168"/>
      <c r="E1329" s="170"/>
      <c r="F1329" s="170"/>
      <c r="G1329" s="182"/>
    </row>
    <row r="1330" spans="1:7" x14ac:dyDescent="0.2">
      <c r="A1330" s="128" t="s">
        <v>2314</v>
      </c>
      <c r="B1330" s="133" t="s">
        <v>2315</v>
      </c>
      <c r="C1330" s="129" t="s">
        <v>3</v>
      </c>
      <c r="D1330" s="168">
        <v>1</v>
      </c>
      <c r="E1330" s="170"/>
      <c r="F1330" s="170"/>
      <c r="G1330" s="182"/>
    </row>
    <row r="1331" spans="1:7" x14ac:dyDescent="0.2">
      <c r="A1331" s="128" t="s">
        <v>2316</v>
      </c>
      <c r="B1331" s="133" t="s">
        <v>2317</v>
      </c>
      <c r="C1331" s="129" t="s">
        <v>3</v>
      </c>
      <c r="D1331" s="168">
        <v>1</v>
      </c>
      <c r="E1331" s="170"/>
      <c r="F1331" s="170"/>
      <c r="G1331" s="182"/>
    </row>
    <row r="1332" spans="1:7" x14ac:dyDescent="0.2">
      <c r="A1332" s="128" t="s">
        <v>2318</v>
      </c>
      <c r="B1332" s="133" t="s">
        <v>2319</v>
      </c>
      <c r="C1332" s="129" t="s">
        <v>3</v>
      </c>
      <c r="D1332" s="168">
        <v>2</v>
      </c>
      <c r="E1332" s="170"/>
      <c r="F1332" s="170"/>
      <c r="G1332" s="182"/>
    </row>
    <row r="1333" spans="1:7" x14ac:dyDescent="0.2">
      <c r="A1333" s="128" t="s">
        <v>2320</v>
      </c>
      <c r="B1333" s="133" t="s">
        <v>2321</v>
      </c>
      <c r="C1333" s="129" t="s">
        <v>3</v>
      </c>
      <c r="D1333" s="168">
        <v>1</v>
      </c>
      <c r="E1333" s="170"/>
      <c r="F1333" s="170"/>
      <c r="G1333" s="182"/>
    </row>
    <row r="1334" spans="1:7" ht="63.75" x14ac:dyDescent="0.2">
      <c r="A1334" s="128"/>
      <c r="B1334" s="133" t="s">
        <v>2322</v>
      </c>
      <c r="C1334" s="167"/>
      <c r="D1334" s="168"/>
      <c r="E1334" s="170"/>
      <c r="F1334" s="170"/>
      <c r="G1334" s="182"/>
    </row>
    <row r="1335" spans="1:7" ht="38.25" x14ac:dyDescent="0.2">
      <c r="A1335" s="128"/>
      <c r="B1335" s="133" t="s">
        <v>2323</v>
      </c>
      <c r="C1335" s="167"/>
      <c r="D1335" s="168"/>
      <c r="E1335" s="170"/>
      <c r="F1335" s="170">
        <f t="shared" ref="F1335" si="0">D1335*E1335</f>
        <v>0</v>
      </c>
      <c r="G1335" s="182"/>
    </row>
    <row r="1336" spans="1:7" x14ac:dyDescent="0.2">
      <c r="A1336" s="300" t="s">
        <v>2324</v>
      </c>
      <c r="B1336" s="291" t="s">
        <v>2325</v>
      </c>
      <c r="C1336" s="287"/>
      <c r="D1336" s="290"/>
      <c r="E1336" s="289"/>
      <c r="F1336" s="289"/>
      <c r="G1336" s="292"/>
    </row>
    <row r="1337" spans="1:7" ht="51" x14ac:dyDescent="0.2">
      <c r="A1337" s="128"/>
      <c r="B1337" s="118" t="s">
        <v>1752</v>
      </c>
      <c r="C1337" s="167"/>
      <c r="D1337" s="168"/>
      <c r="E1337" s="177"/>
      <c r="F1337" s="186"/>
      <c r="G1337" s="180"/>
    </row>
    <row r="1338" spans="1:7" ht="102" x14ac:dyDescent="0.2">
      <c r="A1338" s="128" t="s">
        <v>2326</v>
      </c>
      <c r="B1338" s="118" t="s">
        <v>2327</v>
      </c>
      <c r="C1338" s="326" t="s">
        <v>2328</v>
      </c>
      <c r="D1338" s="326"/>
      <c r="E1338" s="326"/>
      <c r="F1338" s="186">
        <f t="shared" ref="F1338" si="1">D1338*E1338</f>
        <v>0</v>
      </c>
      <c r="G1338" s="197"/>
    </row>
    <row r="1339" spans="1:7" x14ac:dyDescent="0.2">
      <c r="A1339" s="300" t="s">
        <v>2329</v>
      </c>
      <c r="B1339" s="267" t="s">
        <v>141</v>
      </c>
      <c r="C1339" s="287"/>
      <c r="D1339" s="290"/>
      <c r="E1339" s="289"/>
      <c r="F1339" s="289"/>
      <c r="G1339" s="286">
        <f>SUM(F1340:F1346)</f>
        <v>0</v>
      </c>
    </row>
    <row r="1340" spans="1:7" ht="51" x14ac:dyDescent="0.2">
      <c r="A1340" s="128"/>
      <c r="B1340" s="118" t="s">
        <v>1752</v>
      </c>
      <c r="C1340" s="167"/>
      <c r="D1340" s="168"/>
      <c r="E1340" s="177"/>
      <c r="F1340" s="170"/>
      <c r="G1340" s="180"/>
    </row>
    <row r="1341" spans="1:7" ht="51" x14ac:dyDescent="0.2">
      <c r="A1341" s="128" t="s">
        <v>2330</v>
      </c>
      <c r="B1341" s="118" t="s">
        <v>2331</v>
      </c>
      <c r="C1341" s="167" t="s">
        <v>159</v>
      </c>
      <c r="D1341" s="168">
        <v>1</v>
      </c>
      <c r="E1341" s="177"/>
      <c r="F1341" s="170"/>
      <c r="G1341" s="182"/>
    </row>
    <row r="1342" spans="1:7" ht="25.5" x14ac:dyDescent="0.2">
      <c r="A1342" s="128" t="s">
        <v>2332</v>
      </c>
      <c r="B1342" s="118" t="s">
        <v>2333</v>
      </c>
      <c r="C1342" s="167" t="s">
        <v>159</v>
      </c>
      <c r="D1342" s="168">
        <v>1</v>
      </c>
      <c r="E1342" s="177"/>
      <c r="F1342" s="170"/>
      <c r="G1342" s="182"/>
    </row>
    <row r="1343" spans="1:7" ht="25.5" x14ac:dyDescent="0.2">
      <c r="A1343" s="128" t="s">
        <v>2334</v>
      </c>
      <c r="B1343" s="118" t="s">
        <v>2335</v>
      </c>
      <c r="C1343" s="167" t="s">
        <v>159</v>
      </c>
      <c r="D1343" s="168">
        <v>1</v>
      </c>
      <c r="E1343" s="177"/>
      <c r="F1343" s="170"/>
      <c r="G1343" s="182"/>
    </row>
    <row r="1344" spans="1:7" ht="25.5" x14ac:dyDescent="0.2">
      <c r="A1344" s="128" t="s">
        <v>2336</v>
      </c>
      <c r="B1344" s="118" t="s">
        <v>2337</v>
      </c>
      <c r="C1344" s="167" t="s">
        <v>159</v>
      </c>
      <c r="D1344" s="168">
        <v>1</v>
      </c>
      <c r="E1344" s="177"/>
      <c r="F1344" s="170"/>
      <c r="G1344" s="182"/>
    </row>
    <row r="1345" spans="1:10" x14ac:dyDescent="0.2">
      <c r="A1345" s="128" t="s">
        <v>2338</v>
      </c>
      <c r="B1345" s="118" t="s">
        <v>2339</v>
      </c>
      <c r="C1345" s="167" t="s">
        <v>159</v>
      </c>
      <c r="D1345" s="168">
        <v>1</v>
      </c>
      <c r="E1345" s="177"/>
      <c r="F1345" s="170"/>
      <c r="G1345" s="182"/>
    </row>
    <row r="1346" spans="1:10" ht="154.5" customHeight="1" x14ac:dyDescent="0.2">
      <c r="A1346" s="128" t="s">
        <v>2340</v>
      </c>
      <c r="B1346" s="118" t="s">
        <v>2341</v>
      </c>
      <c r="C1346" s="167" t="s">
        <v>159</v>
      </c>
      <c r="D1346" s="168">
        <v>1</v>
      </c>
      <c r="E1346" s="177"/>
      <c r="F1346" s="170"/>
      <c r="G1346" s="182"/>
    </row>
    <row r="1347" spans="1:10" s="258" customFormat="1" ht="18" customHeight="1" x14ac:dyDescent="0.25">
      <c r="A1347" s="153">
        <v>7</v>
      </c>
      <c r="B1347" s="110" t="s">
        <v>2342</v>
      </c>
      <c r="C1347" s="153"/>
      <c r="D1347" s="153"/>
      <c r="E1347" s="153"/>
      <c r="F1347" s="153"/>
      <c r="G1347" s="254">
        <f>SUM(F1351:F1410)</f>
        <v>0</v>
      </c>
      <c r="H1347" s="255"/>
      <c r="I1347" s="256"/>
      <c r="J1347" s="257"/>
    </row>
    <row r="1348" spans="1:10" x14ac:dyDescent="0.2">
      <c r="A1348" s="300" t="s">
        <v>2343</v>
      </c>
      <c r="B1348" s="267" t="s">
        <v>2344</v>
      </c>
      <c r="C1348" s="283"/>
      <c r="D1348" s="284"/>
      <c r="E1348" s="285"/>
      <c r="F1348" s="285"/>
      <c r="G1348" s="286">
        <f>SUM(F1349:F1353)</f>
        <v>0</v>
      </c>
    </row>
    <row r="1349" spans="1:10" ht="51" x14ac:dyDescent="0.2">
      <c r="A1349" s="128" t="s">
        <v>1553</v>
      </c>
      <c r="B1349" s="118" t="s">
        <v>1752</v>
      </c>
      <c r="C1349" s="198"/>
      <c r="D1349" s="199"/>
      <c r="E1349" s="200"/>
      <c r="F1349" s="201"/>
      <c r="G1349" s="171"/>
    </row>
    <row r="1350" spans="1:10" ht="51" x14ac:dyDescent="0.2">
      <c r="A1350" s="128" t="s">
        <v>2345</v>
      </c>
      <c r="B1350" s="202" t="s">
        <v>2346</v>
      </c>
      <c r="C1350" s="129" t="s">
        <v>3</v>
      </c>
      <c r="D1350" s="176">
        <v>1</v>
      </c>
      <c r="E1350" s="203"/>
      <c r="F1350" s="170"/>
      <c r="G1350" s="171"/>
    </row>
    <row r="1351" spans="1:10" x14ac:dyDescent="0.2">
      <c r="A1351" s="128" t="s">
        <v>2347</v>
      </c>
      <c r="B1351" s="202" t="s">
        <v>2348</v>
      </c>
      <c r="C1351" s="129" t="s">
        <v>3</v>
      </c>
      <c r="D1351" s="176">
        <v>1</v>
      </c>
      <c r="E1351" s="203"/>
      <c r="F1351" s="170"/>
      <c r="G1351" s="171"/>
    </row>
    <row r="1352" spans="1:10" x14ac:dyDescent="0.2">
      <c r="A1352" s="128" t="s">
        <v>2349</v>
      </c>
      <c r="B1352" s="202" t="s">
        <v>2350</v>
      </c>
      <c r="C1352" s="129" t="s">
        <v>3</v>
      </c>
      <c r="D1352" s="176">
        <v>1</v>
      </c>
      <c r="E1352" s="203"/>
      <c r="F1352" s="170"/>
      <c r="G1352" s="171"/>
    </row>
    <row r="1353" spans="1:10" ht="38.25" x14ac:dyDescent="0.2">
      <c r="A1353" s="128" t="s">
        <v>2351</v>
      </c>
      <c r="B1353" s="202" t="s">
        <v>2352</v>
      </c>
      <c r="C1353" s="129" t="s">
        <v>3</v>
      </c>
      <c r="D1353" s="176">
        <v>1</v>
      </c>
      <c r="E1353" s="203"/>
      <c r="F1353" s="170"/>
      <c r="G1353" s="171"/>
    </row>
    <row r="1354" spans="1:10" x14ac:dyDescent="0.2">
      <c r="A1354" s="300" t="s">
        <v>2353</v>
      </c>
      <c r="B1354" s="267" t="s">
        <v>2354</v>
      </c>
      <c r="C1354" s="287"/>
      <c r="D1354" s="288"/>
      <c r="E1354" s="289"/>
      <c r="F1354" s="289"/>
      <c r="G1354" s="286">
        <f>SUM(F1355:F1356)</f>
        <v>0</v>
      </c>
    </row>
    <row r="1355" spans="1:10" ht="51" x14ac:dyDescent="0.2">
      <c r="A1355" s="128" t="s">
        <v>1553</v>
      </c>
      <c r="B1355" s="118" t="s">
        <v>1752</v>
      </c>
      <c r="C1355" s="167"/>
      <c r="D1355" s="168"/>
      <c r="E1355" s="169"/>
      <c r="F1355" s="170"/>
      <c r="G1355" s="171"/>
    </row>
    <row r="1356" spans="1:10" ht="63.75" x14ac:dyDescent="0.2">
      <c r="A1356" s="128" t="s">
        <v>2355</v>
      </c>
      <c r="B1356" s="204" t="s">
        <v>2356</v>
      </c>
      <c r="C1356" s="129" t="s">
        <v>159</v>
      </c>
      <c r="D1356" s="176">
        <v>1</v>
      </c>
      <c r="E1356" s="203"/>
      <c r="F1356" s="170"/>
      <c r="G1356" s="171"/>
    </row>
    <row r="1357" spans="1:10" x14ac:dyDescent="0.2">
      <c r="A1357" s="300" t="s">
        <v>2357</v>
      </c>
      <c r="B1357" s="267" t="s">
        <v>1277</v>
      </c>
      <c r="C1357" s="287"/>
      <c r="D1357" s="290"/>
      <c r="E1357" s="289"/>
      <c r="F1357" s="289"/>
      <c r="G1357" s="286">
        <f>SUM(F1358:F1376)</f>
        <v>0</v>
      </c>
    </row>
    <row r="1358" spans="1:10" ht="51" x14ac:dyDescent="0.2">
      <c r="A1358" s="128"/>
      <c r="B1358" s="118" t="s">
        <v>1752</v>
      </c>
      <c r="C1358" s="167"/>
      <c r="D1358" s="167"/>
      <c r="E1358" s="177"/>
      <c r="F1358" s="170"/>
      <c r="G1358" s="180"/>
    </row>
    <row r="1359" spans="1:10" ht="63.75" x14ac:dyDescent="0.2">
      <c r="A1359" s="128" t="s">
        <v>2358</v>
      </c>
      <c r="B1359" s="118" t="s">
        <v>2359</v>
      </c>
      <c r="C1359" s="129"/>
      <c r="D1359" s="176"/>
      <c r="E1359" s="177"/>
      <c r="F1359" s="170"/>
      <c r="G1359" s="180"/>
    </row>
    <row r="1360" spans="1:10" ht="39.75" x14ac:dyDescent="0.2">
      <c r="A1360" s="128" t="s">
        <v>2360</v>
      </c>
      <c r="B1360" s="202" t="s">
        <v>2361</v>
      </c>
      <c r="C1360" s="129" t="s">
        <v>159</v>
      </c>
      <c r="D1360" s="176">
        <v>1</v>
      </c>
      <c r="E1360" s="205"/>
      <c r="F1360" s="170"/>
      <c r="G1360" s="180"/>
    </row>
    <row r="1361" spans="1:7" ht="38.25" x14ac:dyDescent="0.2">
      <c r="A1361" s="128" t="s">
        <v>2362</v>
      </c>
      <c r="B1361" s="202" t="s">
        <v>2363</v>
      </c>
      <c r="C1361" s="129" t="s">
        <v>159</v>
      </c>
      <c r="D1361" s="176">
        <v>1</v>
      </c>
      <c r="E1361" s="205"/>
      <c r="F1361" s="170"/>
      <c r="G1361" s="180"/>
    </row>
    <row r="1362" spans="1:7" ht="38.25" x14ac:dyDescent="0.2">
      <c r="A1362" s="128" t="s">
        <v>2364</v>
      </c>
      <c r="B1362" s="202" t="s">
        <v>2365</v>
      </c>
      <c r="C1362" s="129" t="s">
        <v>159</v>
      </c>
      <c r="D1362" s="176">
        <v>1</v>
      </c>
      <c r="E1362" s="205"/>
      <c r="F1362" s="170"/>
      <c r="G1362" s="180"/>
    </row>
    <row r="1363" spans="1:7" ht="39.75" x14ac:dyDescent="0.2">
      <c r="A1363" s="128" t="s">
        <v>2366</v>
      </c>
      <c r="B1363" s="202" t="s">
        <v>2367</v>
      </c>
      <c r="C1363" s="129" t="s">
        <v>159</v>
      </c>
      <c r="D1363" s="176">
        <v>1</v>
      </c>
      <c r="E1363" s="205"/>
      <c r="F1363" s="170"/>
      <c r="G1363" s="180"/>
    </row>
    <row r="1364" spans="1:7" ht="39.75" x14ac:dyDescent="0.2">
      <c r="A1364" s="128" t="s">
        <v>2368</v>
      </c>
      <c r="B1364" s="202" t="s">
        <v>2369</v>
      </c>
      <c r="C1364" s="129" t="s">
        <v>159</v>
      </c>
      <c r="D1364" s="176">
        <v>1</v>
      </c>
      <c r="E1364" s="205"/>
      <c r="F1364" s="170"/>
      <c r="G1364" s="180"/>
    </row>
    <row r="1365" spans="1:7" ht="39.75" x14ac:dyDescent="0.2">
      <c r="A1365" s="128" t="s">
        <v>2370</v>
      </c>
      <c r="B1365" s="202" t="s">
        <v>2371</v>
      </c>
      <c r="C1365" s="129" t="s">
        <v>159</v>
      </c>
      <c r="D1365" s="176">
        <v>1</v>
      </c>
      <c r="E1365" s="205"/>
      <c r="F1365" s="170"/>
      <c r="G1365" s="180"/>
    </row>
    <row r="1366" spans="1:7" ht="25.5" x14ac:dyDescent="0.2">
      <c r="A1366" s="128" t="s">
        <v>2372</v>
      </c>
      <c r="B1366" s="202" t="s">
        <v>2373</v>
      </c>
      <c r="C1366" s="129"/>
      <c r="D1366" s="176"/>
      <c r="E1366" s="205"/>
      <c r="F1366" s="170"/>
      <c r="G1366" s="180"/>
    </row>
    <row r="1367" spans="1:7" ht="14.25" x14ac:dyDescent="0.2">
      <c r="A1367" s="128" t="s">
        <v>2374</v>
      </c>
      <c r="B1367" s="202" t="s">
        <v>2375</v>
      </c>
      <c r="C1367" s="129" t="s">
        <v>159</v>
      </c>
      <c r="D1367" s="176">
        <v>1</v>
      </c>
      <c r="E1367" s="205"/>
      <c r="F1367" s="170"/>
      <c r="G1367" s="180"/>
    </row>
    <row r="1368" spans="1:7" ht="14.25" x14ac:dyDescent="0.2">
      <c r="A1368" s="128" t="s">
        <v>2376</v>
      </c>
      <c r="B1368" s="202" t="s">
        <v>2377</v>
      </c>
      <c r="C1368" s="129" t="s">
        <v>159</v>
      </c>
      <c r="D1368" s="176">
        <v>1</v>
      </c>
      <c r="E1368" s="205"/>
      <c r="F1368" s="170"/>
      <c r="G1368" s="180"/>
    </row>
    <row r="1369" spans="1:7" ht="14.25" x14ac:dyDescent="0.2">
      <c r="A1369" s="128" t="s">
        <v>2378</v>
      </c>
      <c r="B1369" s="202" t="s">
        <v>2379</v>
      </c>
      <c r="C1369" s="129" t="s">
        <v>159</v>
      </c>
      <c r="D1369" s="176">
        <v>1</v>
      </c>
      <c r="E1369" s="205"/>
      <c r="F1369" s="170"/>
      <c r="G1369" s="180"/>
    </row>
    <row r="1370" spans="1:7" ht="14.25" x14ac:dyDescent="0.2">
      <c r="A1370" s="128" t="s">
        <v>2380</v>
      </c>
      <c r="B1370" s="202" t="s">
        <v>2381</v>
      </c>
      <c r="C1370" s="129" t="s">
        <v>159</v>
      </c>
      <c r="D1370" s="176">
        <v>1</v>
      </c>
      <c r="E1370" s="205"/>
      <c r="F1370" s="170"/>
      <c r="G1370" s="180"/>
    </row>
    <row r="1371" spans="1:7" ht="25.5" x14ac:dyDescent="0.2">
      <c r="A1371" s="128"/>
      <c r="B1371" s="202" t="s">
        <v>2382</v>
      </c>
      <c r="C1371" s="129"/>
      <c r="D1371" s="176"/>
      <c r="E1371" s="177"/>
      <c r="F1371" s="170"/>
      <c r="G1371" s="180"/>
    </row>
    <row r="1372" spans="1:7" ht="25.5" x14ac:dyDescent="0.2">
      <c r="A1372" s="128" t="s">
        <v>2383</v>
      </c>
      <c r="B1372" s="206" t="s">
        <v>2384</v>
      </c>
      <c r="C1372" s="129"/>
      <c r="D1372" s="176"/>
      <c r="E1372" s="177"/>
      <c r="F1372" s="170"/>
      <c r="G1372" s="180"/>
    </row>
    <row r="1373" spans="1:7" ht="38.25" x14ac:dyDescent="0.2">
      <c r="A1373" s="128" t="s">
        <v>2385</v>
      </c>
      <c r="B1373" s="206" t="s">
        <v>2386</v>
      </c>
      <c r="C1373" s="129" t="s">
        <v>159</v>
      </c>
      <c r="D1373" s="176">
        <v>1</v>
      </c>
      <c r="E1373" s="205"/>
      <c r="F1373" s="170"/>
      <c r="G1373" s="180"/>
    </row>
    <row r="1374" spans="1:7" ht="51" x14ac:dyDescent="0.2">
      <c r="A1374" s="128" t="s">
        <v>2387</v>
      </c>
      <c r="B1374" s="206" t="s">
        <v>2388</v>
      </c>
      <c r="C1374" s="129" t="s">
        <v>159</v>
      </c>
      <c r="D1374" s="176">
        <v>1</v>
      </c>
      <c r="E1374" s="205"/>
      <c r="F1374" s="170"/>
      <c r="G1374" s="182"/>
    </row>
    <row r="1375" spans="1:7" ht="25.5" x14ac:dyDescent="0.2">
      <c r="A1375" s="128"/>
      <c r="B1375" s="202" t="s">
        <v>2382</v>
      </c>
      <c r="C1375" s="129"/>
      <c r="D1375" s="176"/>
      <c r="E1375" s="168"/>
      <c r="F1375" s="170"/>
      <c r="G1375" s="182"/>
    </row>
    <row r="1376" spans="1:7" ht="25.5" x14ac:dyDescent="0.2">
      <c r="A1376" s="128"/>
      <c r="B1376" s="202" t="s">
        <v>2389</v>
      </c>
      <c r="C1376" s="129"/>
      <c r="D1376" s="176"/>
      <c r="E1376" s="177"/>
      <c r="F1376" s="170"/>
      <c r="G1376" s="182"/>
    </row>
    <row r="1377" spans="1:7" ht="25.5" x14ac:dyDescent="0.2">
      <c r="A1377" s="300" t="s">
        <v>2390</v>
      </c>
      <c r="B1377" s="271" t="s">
        <v>2391</v>
      </c>
      <c r="C1377" s="287"/>
      <c r="D1377" s="290"/>
      <c r="E1377" s="289"/>
      <c r="F1377" s="289"/>
      <c r="G1377" s="286">
        <f>SUM(F1378:F1384)</f>
        <v>0</v>
      </c>
    </row>
    <row r="1378" spans="1:7" ht="51" x14ac:dyDescent="0.2">
      <c r="A1378" s="128"/>
      <c r="B1378" s="118" t="s">
        <v>1752</v>
      </c>
      <c r="C1378" s="167"/>
      <c r="D1378" s="168"/>
      <c r="E1378" s="177"/>
      <c r="F1378" s="170"/>
      <c r="G1378" s="180"/>
    </row>
    <row r="1379" spans="1:7" ht="63.75" x14ac:dyDescent="0.2">
      <c r="A1379" s="128" t="s">
        <v>2392</v>
      </c>
      <c r="B1379" s="204" t="s">
        <v>2393</v>
      </c>
      <c r="C1379" s="129" t="s">
        <v>159</v>
      </c>
      <c r="D1379" s="176">
        <v>1</v>
      </c>
      <c r="E1379" s="205"/>
      <c r="F1379" s="170"/>
      <c r="G1379" s="180"/>
    </row>
    <row r="1380" spans="1:7" ht="63.75" x14ac:dyDescent="0.2">
      <c r="A1380" s="128" t="s">
        <v>2394</v>
      </c>
      <c r="B1380" s="204" t="s">
        <v>2395</v>
      </c>
      <c r="C1380" s="129" t="s">
        <v>159</v>
      </c>
      <c r="D1380" s="176">
        <v>1</v>
      </c>
      <c r="E1380" s="177"/>
      <c r="F1380" s="170"/>
      <c r="G1380" s="180"/>
    </row>
    <row r="1381" spans="1:7" ht="63.75" x14ac:dyDescent="0.2">
      <c r="A1381" s="128" t="s">
        <v>2396</v>
      </c>
      <c r="B1381" s="204" t="s">
        <v>2397</v>
      </c>
      <c r="C1381" s="129" t="s">
        <v>159</v>
      </c>
      <c r="D1381" s="176">
        <v>1</v>
      </c>
      <c r="E1381" s="177"/>
      <c r="F1381" s="170"/>
      <c r="G1381" s="182"/>
    </row>
    <row r="1382" spans="1:7" ht="25.5" x14ac:dyDescent="0.2">
      <c r="A1382" s="128" t="s">
        <v>2398</v>
      </c>
      <c r="B1382" s="204" t="s">
        <v>2399</v>
      </c>
      <c r="C1382" s="129" t="s">
        <v>159</v>
      </c>
      <c r="D1382" s="176">
        <v>1</v>
      </c>
      <c r="E1382" s="177"/>
      <c r="F1382" s="170"/>
      <c r="G1382" s="182"/>
    </row>
    <row r="1383" spans="1:7" ht="25.5" x14ac:dyDescent="0.2">
      <c r="A1383" s="128" t="s">
        <v>2400</v>
      </c>
      <c r="B1383" s="204" t="s">
        <v>2401</v>
      </c>
      <c r="C1383" s="129" t="s">
        <v>159</v>
      </c>
      <c r="D1383" s="176">
        <v>1</v>
      </c>
      <c r="E1383" s="177"/>
      <c r="F1383" s="170"/>
      <c r="G1383" s="182"/>
    </row>
    <row r="1384" spans="1:7" ht="25.5" x14ac:dyDescent="0.2">
      <c r="A1384" s="128" t="s">
        <v>2402</v>
      </c>
      <c r="B1384" s="204" t="s">
        <v>2403</v>
      </c>
      <c r="C1384" s="129" t="s">
        <v>159</v>
      </c>
      <c r="D1384" s="176">
        <v>1</v>
      </c>
      <c r="E1384" s="177"/>
      <c r="F1384" s="170"/>
      <c r="G1384" s="182"/>
    </row>
    <row r="1385" spans="1:7" x14ac:dyDescent="0.2">
      <c r="A1385" s="300" t="s">
        <v>2404</v>
      </c>
      <c r="B1385" s="267" t="s">
        <v>2405</v>
      </c>
      <c r="C1385" s="287"/>
      <c r="D1385" s="290"/>
      <c r="E1385" s="289"/>
      <c r="F1385" s="289"/>
      <c r="G1385" s="286">
        <f>SUM(F1386:F1393)</f>
        <v>0</v>
      </c>
    </row>
    <row r="1386" spans="1:7" ht="51" x14ac:dyDescent="0.2">
      <c r="A1386" s="128"/>
      <c r="B1386" s="118" t="s">
        <v>1752</v>
      </c>
      <c r="C1386" s="167"/>
      <c r="D1386" s="168"/>
      <c r="E1386" s="177"/>
      <c r="F1386" s="170"/>
      <c r="G1386" s="180"/>
    </row>
    <row r="1387" spans="1:7" ht="76.5" x14ac:dyDescent="0.2">
      <c r="A1387" s="128" t="s">
        <v>2406</v>
      </c>
      <c r="B1387" s="118" t="s">
        <v>2407</v>
      </c>
      <c r="C1387" s="167" t="s">
        <v>3</v>
      </c>
      <c r="D1387" s="168">
        <v>5</v>
      </c>
      <c r="E1387" s="177"/>
      <c r="F1387" s="170"/>
      <c r="G1387" s="180"/>
    </row>
    <row r="1388" spans="1:7" ht="63.75" x14ac:dyDescent="0.2">
      <c r="A1388" s="128" t="s">
        <v>2408</v>
      </c>
      <c r="B1388" s="118" t="s">
        <v>2409</v>
      </c>
      <c r="C1388" s="167" t="s">
        <v>3</v>
      </c>
      <c r="D1388" s="168">
        <v>13</v>
      </c>
      <c r="E1388" s="177"/>
      <c r="F1388" s="170"/>
      <c r="G1388" s="182"/>
    </row>
    <row r="1389" spans="1:7" ht="63.75" x14ac:dyDescent="0.2">
      <c r="A1389" s="128" t="s">
        <v>2410</v>
      </c>
      <c r="B1389" s="118" t="s">
        <v>2411</v>
      </c>
      <c r="C1389" s="167" t="s">
        <v>3</v>
      </c>
      <c r="D1389" s="168">
        <v>16</v>
      </c>
      <c r="E1389" s="177"/>
      <c r="F1389" s="170"/>
      <c r="G1389" s="182"/>
    </row>
    <row r="1390" spans="1:7" ht="69" customHeight="1" x14ac:dyDescent="0.2">
      <c r="A1390" s="128" t="s">
        <v>2412</v>
      </c>
      <c r="B1390" s="118" t="s">
        <v>2413</v>
      </c>
      <c r="C1390" s="167" t="s">
        <v>3</v>
      </c>
      <c r="D1390" s="168">
        <v>8</v>
      </c>
      <c r="E1390" s="177"/>
      <c r="F1390" s="170"/>
      <c r="G1390" s="182"/>
    </row>
    <row r="1391" spans="1:7" ht="51" x14ac:dyDescent="0.2">
      <c r="A1391" s="128" t="s">
        <v>2414</v>
      </c>
      <c r="B1391" s="118" t="s">
        <v>2415</v>
      </c>
      <c r="C1391" s="167" t="s">
        <v>3</v>
      </c>
      <c r="D1391" s="168">
        <v>2</v>
      </c>
      <c r="E1391" s="177"/>
      <c r="F1391" s="170"/>
      <c r="G1391" s="182"/>
    </row>
    <row r="1392" spans="1:7" ht="51" x14ac:dyDescent="0.2">
      <c r="A1392" s="128" t="s">
        <v>2416</v>
      </c>
      <c r="B1392" s="118" t="s">
        <v>2417</v>
      </c>
      <c r="C1392" s="167" t="s">
        <v>3</v>
      </c>
      <c r="D1392" s="168">
        <v>2</v>
      </c>
      <c r="E1392" s="177"/>
      <c r="F1392" s="170"/>
      <c r="G1392" s="182"/>
    </row>
    <row r="1393" spans="1:7" ht="54" x14ac:dyDescent="0.2">
      <c r="A1393" s="128" t="s">
        <v>2418</v>
      </c>
      <c r="B1393" s="118" t="s">
        <v>2419</v>
      </c>
      <c r="C1393" s="167" t="s">
        <v>3</v>
      </c>
      <c r="D1393" s="168">
        <v>12</v>
      </c>
      <c r="E1393" s="177"/>
      <c r="F1393" s="170"/>
      <c r="G1393" s="182"/>
    </row>
    <row r="1394" spans="1:7" x14ac:dyDescent="0.2">
      <c r="A1394" s="300" t="s">
        <v>2420</v>
      </c>
      <c r="B1394" s="267" t="s">
        <v>2421</v>
      </c>
      <c r="C1394" s="287"/>
      <c r="D1394" s="290"/>
      <c r="E1394" s="289"/>
      <c r="F1394" s="289"/>
      <c r="G1394" s="286">
        <f>SUM(F1395:F1397)</f>
        <v>0</v>
      </c>
    </row>
    <row r="1395" spans="1:7" ht="51" x14ac:dyDescent="0.2">
      <c r="A1395" s="128"/>
      <c r="B1395" s="118" t="s">
        <v>1752</v>
      </c>
      <c r="C1395" s="167"/>
      <c r="D1395" s="168"/>
      <c r="E1395" s="177"/>
      <c r="F1395" s="170"/>
      <c r="G1395" s="180"/>
    </row>
    <row r="1396" spans="1:7" ht="114.75" x14ac:dyDescent="0.2">
      <c r="A1396" s="128" t="s">
        <v>2422</v>
      </c>
      <c r="B1396" s="118" t="s">
        <v>2423</v>
      </c>
      <c r="C1396" s="167" t="s">
        <v>159</v>
      </c>
      <c r="D1396" s="176">
        <v>1</v>
      </c>
      <c r="E1396" s="177"/>
      <c r="F1396" s="170"/>
      <c r="G1396" s="180"/>
    </row>
    <row r="1397" spans="1:7" ht="127.5" x14ac:dyDescent="0.2">
      <c r="A1397" s="128" t="s">
        <v>2424</v>
      </c>
      <c r="B1397" s="118" t="s">
        <v>2425</v>
      </c>
      <c r="C1397" s="167" t="s">
        <v>159</v>
      </c>
      <c r="D1397" s="176">
        <v>1</v>
      </c>
      <c r="E1397" s="177"/>
      <c r="F1397" s="170"/>
      <c r="G1397" s="180"/>
    </row>
    <row r="1398" spans="1:7" x14ac:dyDescent="0.2">
      <c r="A1398" s="303" t="s">
        <v>2426</v>
      </c>
      <c r="B1398" s="267" t="s">
        <v>2427</v>
      </c>
      <c r="C1398" s="287"/>
      <c r="D1398" s="290"/>
      <c r="E1398" s="289"/>
      <c r="F1398" s="289"/>
      <c r="G1398" s="292">
        <f>SUM(F1399:F1401)</f>
        <v>0</v>
      </c>
    </row>
    <row r="1399" spans="1:7" ht="51" x14ac:dyDescent="0.2">
      <c r="A1399" s="128"/>
      <c r="B1399" s="118" t="s">
        <v>1752</v>
      </c>
      <c r="C1399" s="167"/>
      <c r="D1399" s="168"/>
      <c r="E1399" s="177"/>
      <c r="F1399" s="186"/>
      <c r="G1399" s="180"/>
    </row>
    <row r="1400" spans="1:7" ht="76.5" x14ac:dyDescent="0.2">
      <c r="A1400" s="128" t="s">
        <v>2428</v>
      </c>
      <c r="B1400" s="118" t="s">
        <v>2429</v>
      </c>
      <c r="C1400" s="167" t="s">
        <v>159</v>
      </c>
      <c r="D1400" s="176">
        <v>1</v>
      </c>
      <c r="E1400" s="177"/>
      <c r="F1400" s="170"/>
      <c r="G1400" s="180"/>
    </row>
    <row r="1401" spans="1:7" ht="76.5" x14ac:dyDescent="0.2">
      <c r="A1401" s="128" t="s">
        <v>2430</v>
      </c>
      <c r="B1401" s="118" t="s">
        <v>2431</v>
      </c>
      <c r="C1401" s="167" t="s">
        <v>159</v>
      </c>
      <c r="D1401" s="176">
        <v>1</v>
      </c>
      <c r="E1401" s="177"/>
      <c r="F1401" s="170"/>
      <c r="G1401" s="180"/>
    </row>
    <row r="1402" spans="1:7" x14ac:dyDescent="0.2">
      <c r="A1402" s="300" t="s">
        <v>2432</v>
      </c>
      <c r="B1402" s="267" t="s">
        <v>141</v>
      </c>
      <c r="C1402" s="287"/>
      <c r="D1402" s="290"/>
      <c r="E1402" s="289"/>
      <c r="F1402" s="289"/>
      <c r="G1402" s="286">
        <f>SUM(F1403:F1408)</f>
        <v>0</v>
      </c>
    </row>
    <row r="1403" spans="1:7" ht="51" x14ac:dyDescent="0.2">
      <c r="A1403" s="128"/>
      <c r="B1403" s="118" t="s">
        <v>1752</v>
      </c>
      <c r="C1403" s="167"/>
      <c r="D1403" s="168"/>
      <c r="E1403" s="177"/>
      <c r="F1403" s="170"/>
      <c r="G1403" s="180"/>
    </row>
    <row r="1404" spans="1:7" ht="155.25" customHeight="1" x14ac:dyDescent="0.2">
      <c r="A1404" s="128" t="s">
        <v>2433</v>
      </c>
      <c r="B1404" s="118" t="s">
        <v>2434</v>
      </c>
      <c r="C1404" s="167" t="s">
        <v>159</v>
      </c>
      <c r="D1404" s="168">
        <v>1</v>
      </c>
      <c r="E1404" s="177"/>
      <c r="F1404" s="170"/>
      <c r="G1404" s="182"/>
    </row>
    <row r="1405" spans="1:7" ht="51" x14ac:dyDescent="0.2">
      <c r="A1405" s="128" t="s">
        <v>2435</v>
      </c>
      <c r="B1405" s="118" t="s">
        <v>2331</v>
      </c>
      <c r="C1405" s="167" t="s">
        <v>159</v>
      </c>
      <c r="D1405" s="168">
        <v>1</v>
      </c>
      <c r="E1405" s="177"/>
      <c r="F1405" s="170"/>
      <c r="G1405" s="182"/>
    </row>
    <row r="1406" spans="1:7" x14ac:dyDescent="0.2">
      <c r="A1406" s="128" t="s">
        <v>2436</v>
      </c>
      <c r="B1406" s="118" t="s">
        <v>2437</v>
      </c>
      <c r="C1406" s="167" t="s">
        <v>159</v>
      </c>
      <c r="D1406" s="176">
        <v>1</v>
      </c>
      <c r="E1406" s="177"/>
      <c r="F1406" s="170"/>
      <c r="G1406" s="182"/>
    </row>
    <row r="1407" spans="1:7" ht="38.25" x14ac:dyDescent="0.2">
      <c r="A1407" s="128" t="s">
        <v>2438</v>
      </c>
      <c r="B1407" s="118" t="s">
        <v>2439</v>
      </c>
      <c r="C1407" s="167" t="s">
        <v>159</v>
      </c>
      <c r="D1407" s="176">
        <v>1</v>
      </c>
      <c r="E1407" s="177"/>
      <c r="F1407" s="170"/>
      <c r="G1407" s="182"/>
    </row>
    <row r="1408" spans="1:7" ht="25.5" x14ac:dyDescent="0.2">
      <c r="A1408" s="128" t="s">
        <v>2440</v>
      </c>
      <c r="B1408" s="118" t="s">
        <v>2441</v>
      </c>
      <c r="C1408" s="167" t="s">
        <v>159</v>
      </c>
      <c r="D1408" s="176">
        <v>1</v>
      </c>
      <c r="E1408" s="177"/>
      <c r="F1408" s="170"/>
      <c r="G1408" s="182"/>
    </row>
    <row r="1409" spans="1:10" s="258" customFormat="1" ht="18" customHeight="1" x14ac:dyDescent="0.25">
      <c r="A1409" s="153">
        <v>8</v>
      </c>
      <c r="B1409" s="110" t="s">
        <v>2442</v>
      </c>
      <c r="C1409" s="153"/>
      <c r="D1409" s="153"/>
      <c r="E1409" s="153"/>
      <c r="F1409" s="153"/>
      <c r="G1409" s="254"/>
      <c r="H1409" s="255"/>
      <c r="I1409" s="256"/>
      <c r="J1409" s="257"/>
    </row>
    <row r="1410" spans="1:10" x14ac:dyDescent="0.2">
      <c r="A1410" s="218" t="s">
        <v>2443</v>
      </c>
      <c r="B1410" s="210" t="s">
        <v>2444</v>
      </c>
      <c r="C1410" s="218"/>
      <c r="D1410" s="219"/>
      <c r="E1410" s="278"/>
      <c r="F1410" s="259"/>
      <c r="G1410" s="293"/>
    </row>
    <row r="1411" spans="1:10" ht="78.75" customHeight="1" x14ac:dyDescent="0.2">
      <c r="A1411" s="91" t="s">
        <v>2445</v>
      </c>
      <c r="B1411" s="116" t="s">
        <v>2446</v>
      </c>
      <c r="C1411" s="33" t="s">
        <v>747</v>
      </c>
      <c r="D1411" s="70">
        <v>50.24</v>
      </c>
      <c r="E1411" s="158"/>
      <c r="F1411" s="158"/>
      <c r="G1411" s="30"/>
    </row>
    <row r="1412" spans="1:10" x14ac:dyDescent="0.2">
      <c r="A1412" s="218" t="s">
        <v>2447</v>
      </c>
      <c r="B1412" s="210" t="s">
        <v>2448</v>
      </c>
      <c r="C1412" s="218"/>
      <c r="D1412" s="219"/>
      <c r="E1412" s="278"/>
      <c r="F1412" s="259"/>
      <c r="G1412" s="293"/>
    </row>
    <row r="1413" spans="1:10" x14ac:dyDescent="0.2">
      <c r="A1413" s="91" t="s">
        <v>2449</v>
      </c>
      <c r="B1413" s="36" t="s">
        <v>1227</v>
      </c>
      <c r="C1413" s="33"/>
      <c r="D1413" s="69"/>
      <c r="E1413" s="19"/>
      <c r="F1413" s="19"/>
      <c r="G1413" s="26"/>
    </row>
    <row r="1414" spans="1:10" ht="76.5" x14ac:dyDescent="0.2">
      <c r="A1414" s="91" t="s">
        <v>2450</v>
      </c>
      <c r="B1414" s="116" t="s">
        <v>2451</v>
      </c>
      <c r="C1414" s="33"/>
      <c r="D1414" s="70"/>
      <c r="E1414" s="158"/>
      <c r="F1414" s="158"/>
      <c r="G1414" s="30"/>
    </row>
    <row r="1415" spans="1:10" x14ac:dyDescent="0.2">
      <c r="A1415" s="91" t="s">
        <v>2678</v>
      </c>
      <c r="B1415" s="116" t="s">
        <v>895</v>
      </c>
      <c r="C1415" s="33" t="s">
        <v>743</v>
      </c>
      <c r="D1415" s="70">
        <v>117.4</v>
      </c>
      <c r="E1415" s="158"/>
      <c r="F1415" s="163"/>
      <c r="G1415" s="163"/>
    </row>
    <row r="1416" spans="1:10" x14ac:dyDescent="0.2">
      <c r="A1416" s="91" t="s">
        <v>2679</v>
      </c>
      <c r="B1416" s="116" t="s">
        <v>893</v>
      </c>
      <c r="C1416" s="33" t="s">
        <v>743</v>
      </c>
      <c r="D1416" s="70">
        <v>44.4</v>
      </c>
      <c r="E1416" s="158"/>
      <c r="F1416" s="163"/>
      <c r="G1416" s="163"/>
    </row>
    <row r="1417" spans="1:10" x14ac:dyDescent="0.2">
      <c r="A1417" s="91" t="s">
        <v>2452</v>
      </c>
      <c r="B1417" s="36" t="s">
        <v>1063</v>
      </c>
      <c r="C1417" s="33"/>
      <c r="D1417" s="69"/>
      <c r="E1417" s="19"/>
      <c r="F1417" s="19"/>
      <c r="G1417" s="26"/>
    </row>
    <row r="1418" spans="1:10" ht="89.25" x14ac:dyDescent="0.2">
      <c r="A1418" s="91" t="s">
        <v>2453</v>
      </c>
      <c r="B1418" s="116" t="s">
        <v>2454</v>
      </c>
      <c r="C1418" s="33" t="s">
        <v>3</v>
      </c>
      <c r="D1418" s="70">
        <v>1</v>
      </c>
      <c r="E1418" s="158"/>
      <c r="F1418" s="158"/>
      <c r="G1418" s="30"/>
    </row>
    <row r="1419" spans="1:10" ht="89.25" x14ac:dyDescent="0.2">
      <c r="A1419" s="91" t="s">
        <v>2455</v>
      </c>
      <c r="B1419" s="116" t="s">
        <v>2456</v>
      </c>
      <c r="C1419" s="33" t="s">
        <v>3</v>
      </c>
      <c r="D1419" s="70">
        <v>1</v>
      </c>
      <c r="E1419" s="158"/>
      <c r="F1419" s="158"/>
      <c r="G1419" s="30"/>
    </row>
    <row r="1420" spans="1:10" ht="117" customHeight="1" x14ac:dyDescent="0.2">
      <c r="A1420" s="91" t="s">
        <v>2457</v>
      </c>
      <c r="B1420" s="116" t="s">
        <v>2458</v>
      </c>
      <c r="C1420" s="33" t="s">
        <v>3</v>
      </c>
      <c r="D1420" s="70">
        <v>1</v>
      </c>
      <c r="E1420" s="158"/>
      <c r="F1420" s="158"/>
      <c r="G1420" s="30"/>
    </row>
    <row r="1421" spans="1:10" x14ac:dyDescent="0.2">
      <c r="A1421" s="218" t="s">
        <v>2459</v>
      </c>
      <c r="B1421" s="210" t="s">
        <v>2460</v>
      </c>
      <c r="C1421" s="218"/>
      <c r="D1421" s="219"/>
      <c r="E1421" s="278"/>
      <c r="F1421" s="259"/>
      <c r="G1421" s="293"/>
    </row>
    <row r="1422" spans="1:10" x14ac:dyDescent="0.2">
      <c r="A1422" s="91" t="s">
        <v>2461</v>
      </c>
      <c r="B1422" s="36" t="s">
        <v>1227</v>
      </c>
      <c r="C1422" s="33"/>
      <c r="D1422" s="69"/>
      <c r="E1422" s="12"/>
      <c r="F1422" s="12"/>
      <c r="G1422" s="30"/>
    </row>
    <row r="1423" spans="1:10" ht="102" x14ac:dyDescent="0.2">
      <c r="A1423" s="91" t="s">
        <v>2462</v>
      </c>
      <c r="B1423" s="117" t="s">
        <v>2463</v>
      </c>
      <c r="C1423" s="41"/>
      <c r="D1423" s="69"/>
      <c r="E1423" s="12"/>
      <c r="F1423" s="12"/>
      <c r="G1423" s="30"/>
    </row>
    <row r="1424" spans="1:10" x14ac:dyDescent="0.2">
      <c r="A1424" s="91" t="s">
        <v>2680</v>
      </c>
      <c r="B1424" s="117" t="s">
        <v>2464</v>
      </c>
      <c r="C1424" s="41" t="s">
        <v>743</v>
      </c>
      <c r="D1424" s="69">
        <v>10.3</v>
      </c>
      <c r="E1424" s="12"/>
      <c r="F1424" s="12"/>
      <c r="G1424" s="30"/>
    </row>
    <row r="1425" spans="1:10" x14ac:dyDescent="0.2">
      <c r="A1425" s="91" t="s">
        <v>2465</v>
      </c>
      <c r="B1425" s="36" t="s">
        <v>1063</v>
      </c>
      <c r="C1425" s="33"/>
      <c r="D1425" s="69"/>
      <c r="E1425" s="12"/>
      <c r="F1425" s="12"/>
      <c r="G1425" s="30"/>
    </row>
    <row r="1426" spans="1:10" ht="105.75" customHeight="1" x14ac:dyDescent="0.2">
      <c r="A1426" s="91" t="s">
        <v>2466</v>
      </c>
      <c r="B1426" s="117" t="s">
        <v>2467</v>
      </c>
      <c r="C1426" s="41" t="s">
        <v>3</v>
      </c>
      <c r="D1426" s="69">
        <v>1</v>
      </c>
      <c r="E1426" s="12"/>
      <c r="F1426" s="12"/>
      <c r="G1426" s="30"/>
    </row>
    <row r="1427" spans="1:10" x14ac:dyDescent="0.2">
      <c r="A1427" s="218" t="s">
        <v>2468</v>
      </c>
      <c r="B1427" s="210" t="s">
        <v>2469</v>
      </c>
      <c r="C1427" s="252"/>
      <c r="D1427" s="219"/>
      <c r="E1427" s="219"/>
      <c r="F1427" s="218"/>
      <c r="G1427" s="281"/>
    </row>
    <row r="1428" spans="1:10" x14ac:dyDescent="0.2">
      <c r="A1428" s="91" t="s">
        <v>2470</v>
      </c>
      <c r="B1428" s="36" t="s">
        <v>2471</v>
      </c>
      <c r="C1428" s="33"/>
      <c r="D1428" s="161"/>
      <c r="E1428" s="12"/>
      <c r="F1428" s="12"/>
      <c r="G1428" s="30"/>
    </row>
    <row r="1429" spans="1:10" ht="246.75" customHeight="1" x14ac:dyDescent="0.2">
      <c r="A1429" s="91" t="s">
        <v>2472</v>
      </c>
      <c r="B1429" s="116" t="s">
        <v>2473</v>
      </c>
      <c r="C1429" s="33" t="s">
        <v>3</v>
      </c>
      <c r="D1429" s="70">
        <v>1</v>
      </c>
      <c r="E1429" s="35"/>
      <c r="F1429" s="50"/>
      <c r="G1429" s="56"/>
    </row>
    <row r="1430" spans="1:10" x14ac:dyDescent="0.2">
      <c r="A1430" s="218" t="s">
        <v>2474</v>
      </c>
      <c r="B1430" s="210" t="s">
        <v>141</v>
      </c>
      <c r="C1430" s="252"/>
      <c r="D1430" s="219"/>
      <c r="E1430" s="219"/>
      <c r="F1430" s="218"/>
      <c r="G1430" s="281"/>
    </row>
    <row r="1431" spans="1:10" ht="78" customHeight="1" x14ac:dyDescent="0.2">
      <c r="A1431" s="91" t="s">
        <v>2475</v>
      </c>
      <c r="B1431" s="116" t="s">
        <v>2476</v>
      </c>
      <c r="C1431" s="33" t="s">
        <v>3</v>
      </c>
      <c r="D1431" s="70">
        <v>1</v>
      </c>
      <c r="E1431" s="35"/>
      <c r="F1431" s="35"/>
      <c r="G1431" s="56"/>
    </row>
    <row r="1432" spans="1:10" ht="25.5" x14ac:dyDescent="0.2">
      <c r="A1432" s="91" t="s">
        <v>2477</v>
      </c>
      <c r="B1432" s="116" t="s">
        <v>2478</v>
      </c>
      <c r="C1432" s="33" t="s">
        <v>3</v>
      </c>
      <c r="D1432" s="70">
        <v>1</v>
      </c>
      <c r="E1432" s="35"/>
      <c r="F1432" s="35"/>
      <c r="G1432" s="56"/>
    </row>
    <row r="1433" spans="1:10" ht="25.5" x14ac:dyDescent="0.2">
      <c r="A1433" s="91" t="s">
        <v>2479</v>
      </c>
      <c r="B1433" s="116" t="s">
        <v>2480</v>
      </c>
      <c r="C1433" s="33" t="s">
        <v>3</v>
      </c>
      <c r="D1433" s="70">
        <v>1</v>
      </c>
      <c r="E1433" s="35"/>
      <c r="F1433" s="35"/>
      <c r="G1433" s="56"/>
    </row>
    <row r="1434" spans="1:10" ht="51" x14ac:dyDescent="0.2">
      <c r="A1434" s="91" t="s">
        <v>2481</v>
      </c>
      <c r="B1434" s="116" t="s">
        <v>2482</v>
      </c>
      <c r="C1434" s="33" t="s">
        <v>3</v>
      </c>
      <c r="D1434" s="70">
        <v>1</v>
      </c>
      <c r="E1434" s="35"/>
      <c r="F1434" s="35"/>
      <c r="G1434" s="56"/>
    </row>
    <row r="1435" spans="1:10" s="258" customFormat="1" ht="18" customHeight="1" x14ac:dyDescent="0.25">
      <c r="A1435" s="153">
        <v>9</v>
      </c>
      <c r="B1435" s="110" t="s">
        <v>2483</v>
      </c>
      <c r="C1435" s="153"/>
      <c r="D1435" s="153"/>
      <c r="E1435" s="153"/>
      <c r="F1435" s="153"/>
      <c r="G1435" s="254"/>
      <c r="H1435" s="255"/>
      <c r="I1435" s="256"/>
      <c r="J1435" s="257"/>
    </row>
    <row r="1436" spans="1:10" x14ac:dyDescent="0.2">
      <c r="A1436" s="218" t="s">
        <v>2484</v>
      </c>
      <c r="B1436" s="210" t="s">
        <v>2485</v>
      </c>
      <c r="C1436" s="211"/>
      <c r="D1436" s="211"/>
      <c r="E1436" s="211"/>
      <c r="F1436" s="211"/>
      <c r="G1436" s="211"/>
    </row>
    <row r="1437" spans="1:10" ht="51" x14ac:dyDescent="0.2">
      <c r="A1437" s="91" t="s">
        <v>2486</v>
      </c>
      <c r="B1437" s="212" t="s">
        <v>2487</v>
      </c>
      <c r="C1437" s="70" t="s">
        <v>352</v>
      </c>
      <c r="D1437" s="108">
        <v>2917</v>
      </c>
      <c r="E1437" s="213"/>
      <c r="F1437" s="91"/>
      <c r="G1437" s="91"/>
    </row>
    <row r="1438" spans="1:10" ht="63.75" x14ac:dyDescent="0.2">
      <c r="A1438" s="91" t="s">
        <v>2488</v>
      </c>
      <c r="B1438" s="117" t="s">
        <v>2489</v>
      </c>
      <c r="C1438" s="91"/>
      <c r="D1438" s="108"/>
      <c r="E1438" s="91"/>
      <c r="F1438" s="214"/>
      <c r="G1438" s="91"/>
    </row>
    <row r="1439" spans="1:10" ht="38.25" x14ac:dyDescent="0.2">
      <c r="A1439" s="91" t="s">
        <v>2490</v>
      </c>
      <c r="B1439" s="117" t="s">
        <v>2491</v>
      </c>
      <c r="C1439" s="70" t="s">
        <v>747</v>
      </c>
      <c r="D1439" s="108">
        <f>(827*0.2)</f>
        <v>165.4</v>
      </c>
      <c r="E1439" s="213"/>
      <c r="F1439" s="214"/>
      <c r="G1439" s="91"/>
    </row>
    <row r="1440" spans="1:10" ht="25.5" x14ac:dyDescent="0.2">
      <c r="A1440" s="91" t="s">
        <v>2492</v>
      </c>
      <c r="B1440" s="117" t="s">
        <v>2493</v>
      </c>
      <c r="C1440" s="70" t="s">
        <v>352</v>
      </c>
      <c r="D1440" s="108">
        <v>304.2</v>
      </c>
      <c r="E1440" s="213"/>
      <c r="F1440" s="214"/>
      <c r="G1440" s="91"/>
    </row>
    <row r="1441" spans="1:7" x14ac:dyDescent="0.2">
      <c r="A1441" s="91" t="s">
        <v>2494</v>
      </c>
      <c r="B1441" s="117" t="s">
        <v>2495</v>
      </c>
      <c r="C1441" s="70" t="s">
        <v>352</v>
      </c>
      <c r="D1441" s="108">
        <v>827</v>
      </c>
      <c r="E1441" s="213"/>
      <c r="F1441" s="215"/>
      <c r="G1441" s="216"/>
    </row>
    <row r="1442" spans="1:7" x14ac:dyDescent="0.2">
      <c r="A1442" s="218" t="s">
        <v>2496</v>
      </c>
      <c r="B1442" s="217" t="s">
        <v>2497</v>
      </c>
      <c r="C1442" s="218"/>
      <c r="D1442" s="219"/>
      <c r="E1442" s="211"/>
      <c r="F1442" s="211"/>
      <c r="G1442" s="211"/>
    </row>
    <row r="1443" spans="1:7" ht="25.5" x14ac:dyDescent="0.2">
      <c r="A1443" s="91" t="s">
        <v>2498</v>
      </c>
      <c r="B1443" s="7" t="s">
        <v>2499</v>
      </c>
      <c r="C1443" s="70"/>
      <c r="D1443" s="108"/>
      <c r="E1443" s="213"/>
      <c r="F1443" s="214"/>
      <c r="G1443" s="91"/>
    </row>
    <row r="1444" spans="1:7" ht="63.75" x14ac:dyDescent="0.2">
      <c r="A1444" s="91" t="s">
        <v>2500</v>
      </c>
      <c r="B1444" s="117" t="s">
        <v>2501</v>
      </c>
      <c r="C1444" s="70" t="s">
        <v>352</v>
      </c>
      <c r="D1444" s="108">
        <v>905</v>
      </c>
      <c r="E1444" s="213"/>
      <c r="F1444" s="214"/>
      <c r="G1444" s="91"/>
    </row>
    <row r="1445" spans="1:7" ht="25.5" x14ac:dyDescent="0.2">
      <c r="A1445" s="91" t="s">
        <v>2502</v>
      </c>
      <c r="B1445" s="117" t="s">
        <v>2503</v>
      </c>
      <c r="C1445" s="70" t="s">
        <v>352</v>
      </c>
      <c r="D1445" s="108">
        <v>905</v>
      </c>
      <c r="E1445" s="213"/>
      <c r="F1445" s="220"/>
      <c r="G1445" s="221"/>
    </row>
    <row r="1446" spans="1:7" ht="38.25" x14ac:dyDescent="0.2">
      <c r="A1446" s="91" t="s">
        <v>2504</v>
      </c>
      <c r="B1446" s="117" t="s">
        <v>2505</v>
      </c>
      <c r="C1446" s="70" t="s">
        <v>352</v>
      </c>
      <c r="D1446" s="108">
        <v>905</v>
      </c>
      <c r="E1446" s="213"/>
      <c r="F1446" s="220"/>
      <c r="G1446" s="221"/>
    </row>
    <row r="1447" spans="1:7" ht="25.5" x14ac:dyDescent="0.2">
      <c r="A1447" s="91" t="s">
        <v>2506</v>
      </c>
      <c r="B1447" s="7" t="s">
        <v>2507</v>
      </c>
      <c r="C1447" s="70"/>
      <c r="D1447" s="108"/>
      <c r="E1447" s="213"/>
      <c r="F1447" s="220"/>
      <c r="G1447" s="221"/>
    </row>
    <row r="1448" spans="1:7" ht="63.75" x14ac:dyDescent="0.2">
      <c r="A1448" s="91" t="s">
        <v>2508</v>
      </c>
      <c r="B1448" s="117" t="s">
        <v>2509</v>
      </c>
      <c r="C1448" s="70" t="s">
        <v>352</v>
      </c>
      <c r="D1448" s="108">
        <v>543</v>
      </c>
      <c r="E1448" s="213"/>
      <c r="F1448" s="91"/>
      <c r="G1448" s="91"/>
    </row>
    <row r="1449" spans="1:7" ht="25.5" x14ac:dyDescent="0.2">
      <c r="A1449" s="91" t="s">
        <v>2510</v>
      </c>
      <c r="B1449" s="117" t="s">
        <v>2503</v>
      </c>
      <c r="C1449" s="70" t="s">
        <v>352</v>
      </c>
      <c r="D1449" s="108">
        <v>543</v>
      </c>
      <c r="E1449" s="222"/>
      <c r="F1449" s="208"/>
      <c r="G1449" s="209"/>
    </row>
    <row r="1450" spans="1:7" ht="38.25" x14ac:dyDescent="0.2">
      <c r="A1450" s="91" t="s">
        <v>2511</v>
      </c>
      <c r="B1450" s="117" t="s">
        <v>2512</v>
      </c>
      <c r="C1450" s="70" t="s">
        <v>352</v>
      </c>
      <c r="D1450" s="108">
        <v>543</v>
      </c>
      <c r="E1450" s="222"/>
      <c r="F1450" s="214"/>
      <c r="G1450" s="91"/>
    </row>
    <row r="1451" spans="1:7" ht="27.75" customHeight="1" x14ac:dyDescent="0.2">
      <c r="A1451" s="91" t="s">
        <v>2513</v>
      </c>
      <c r="B1451" s="7" t="s">
        <v>2514</v>
      </c>
      <c r="C1451" s="70"/>
      <c r="D1451" s="108"/>
      <c r="E1451" s="222"/>
      <c r="F1451" s="91"/>
      <c r="G1451" s="91"/>
    </row>
    <row r="1452" spans="1:7" ht="63.75" x14ac:dyDescent="0.2">
      <c r="A1452" s="91" t="s">
        <v>2515</v>
      </c>
      <c r="B1452" s="117" t="s">
        <v>2516</v>
      </c>
      <c r="C1452" s="70" t="s">
        <v>352</v>
      </c>
      <c r="D1452" s="108">
        <v>87</v>
      </c>
      <c r="E1452" s="213"/>
      <c r="F1452" s="223"/>
      <c r="G1452" s="91"/>
    </row>
    <row r="1453" spans="1:7" ht="25.5" x14ac:dyDescent="0.2">
      <c r="A1453" s="91" t="s">
        <v>2517</v>
      </c>
      <c r="B1453" s="117" t="s">
        <v>2503</v>
      </c>
      <c r="C1453" s="70" t="s">
        <v>352</v>
      </c>
      <c r="D1453" s="108">
        <v>87</v>
      </c>
      <c r="E1453" s="222"/>
      <c r="F1453" s="91"/>
      <c r="G1453" s="91"/>
    </row>
    <row r="1454" spans="1:7" ht="63.75" x14ac:dyDescent="0.2">
      <c r="A1454" s="91" t="s">
        <v>2518</v>
      </c>
      <c r="B1454" s="117" t="s">
        <v>2519</v>
      </c>
      <c r="C1454" s="70" t="s">
        <v>352</v>
      </c>
      <c r="D1454" s="108">
        <v>87</v>
      </c>
      <c r="E1454" s="222"/>
      <c r="F1454" s="91"/>
      <c r="G1454" s="91"/>
    </row>
    <row r="1455" spans="1:7" x14ac:dyDescent="0.2">
      <c r="A1455" s="91" t="s">
        <v>2520</v>
      </c>
      <c r="B1455" s="7" t="s">
        <v>2521</v>
      </c>
      <c r="C1455" s="70"/>
      <c r="D1455" s="108"/>
      <c r="E1455" s="213"/>
      <c r="F1455" s="91"/>
      <c r="G1455" s="91"/>
    </row>
    <row r="1456" spans="1:7" ht="63.75" x14ac:dyDescent="0.2">
      <c r="A1456" s="91" t="s">
        <v>2522</v>
      </c>
      <c r="B1456" s="117" t="s">
        <v>2523</v>
      </c>
      <c r="C1456" s="70" t="s">
        <v>352</v>
      </c>
      <c r="D1456" s="108">
        <v>117</v>
      </c>
      <c r="E1456" s="222"/>
      <c r="F1456" s="91"/>
      <c r="G1456" s="91"/>
    </row>
    <row r="1457" spans="1:7" ht="51" x14ac:dyDescent="0.2">
      <c r="A1457" s="91" t="s">
        <v>2524</v>
      </c>
      <c r="B1457" s="117" t="s">
        <v>2525</v>
      </c>
      <c r="C1457" s="70" t="s">
        <v>352</v>
      </c>
      <c r="D1457" s="224">
        <v>117</v>
      </c>
      <c r="E1457" s="225"/>
      <c r="F1457" s="91"/>
      <c r="G1457" s="91"/>
    </row>
    <row r="1458" spans="1:7" x14ac:dyDescent="0.2">
      <c r="A1458" s="91" t="s">
        <v>2526</v>
      </c>
      <c r="B1458" s="7" t="s">
        <v>2527</v>
      </c>
      <c r="C1458" s="70"/>
      <c r="D1458" s="108"/>
      <c r="E1458" s="213"/>
      <c r="F1458" s="214"/>
      <c r="G1458" s="91"/>
    </row>
    <row r="1459" spans="1:7" ht="63.75" x14ac:dyDescent="0.2">
      <c r="A1459" s="91" t="s">
        <v>2528</v>
      </c>
      <c r="B1459" s="117" t="s">
        <v>2529</v>
      </c>
      <c r="C1459" s="70" t="s">
        <v>352</v>
      </c>
      <c r="D1459" s="108">
        <v>173</v>
      </c>
      <c r="E1459" s="213"/>
      <c r="F1459" s="91"/>
      <c r="G1459" s="91"/>
    </row>
    <row r="1460" spans="1:7" ht="127.5" x14ac:dyDescent="0.2">
      <c r="A1460" s="91" t="s">
        <v>2530</v>
      </c>
      <c r="B1460" s="117" t="s">
        <v>2531</v>
      </c>
      <c r="C1460" s="70" t="s">
        <v>352</v>
      </c>
      <c r="D1460" s="108">
        <v>173</v>
      </c>
      <c r="E1460" s="213"/>
      <c r="F1460" s="91"/>
      <c r="G1460" s="91"/>
    </row>
    <row r="1461" spans="1:7" ht="25.5" x14ac:dyDescent="0.2">
      <c r="A1461" s="91" t="s">
        <v>2532</v>
      </c>
      <c r="B1461" s="7" t="s">
        <v>2533</v>
      </c>
      <c r="C1461" s="70"/>
      <c r="D1461" s="85"/>
      <c r="E1461" s="213"/>
      <c r="F1461" s="91"/>
      <c r="G1461" s="91"/>
    </row>
    <row r="1462" spans="1:7" ht="117.75" customHeight="1" x14ac:dyDescent="0.2">
      <c r="A1462" s="91" t="s">
        <v>2534</v>
      </c>
      <c r="B1462" s="117" t="s">
        <v>2535</v>
      </c>
      <c r="C1462" s="70" t="s">
        <v>743</v>
      </c>
      <c r="D1462" s="108">
        <v>129</v>
      </c>
      <c r="E1462" s="213"/>
      <c r="F1462" s="91"/>
      <c r="G1462" s="91"/>
    </row>
    <row r="1463" spans="1:7" ht="102" customHeight="1" x14ac:dyDescent="0.2">
      <c r="A1463" s="91" t="s">
        <v>2536</v>
      </c>
      <c r="B1463" s="117" t="s">
        <v>2537</v>
      </c>
      <c r="C1463" s="70" t="s">
        <v>743</v>
      </c>
      <c r="D1463" s="108">
        <v>169</v>
      </c>
      <c r="E1463" s="225"/>
      <c r="F1463" s="91"/>
      <c r="G1463" s="91"/>
    </row>
    <row r="1464" spans="1:7" x14ac:dyDescent="0.2">
      <c r="A1464" s="91" t="s">
        <v>2538</v>
      </c>
      <c r="B1464" s="7" t="s">
        <v>2539</v>
      </c>
      <c r="C1464" s="70"/>
      <c r="D1464" s="108"/>
      <c r="E1464" s="213"/>
      <c r="F1464" s="91"/>
      <c r="G1464" s="91"/>
    </row>
    <row r="1465" spans="1:7" ht="51" x14ac:dyDescent="0.2">
      <c r="A1465" s="91" t="s">
        <v>2540</v>
      </c>
      <c r="B1465" s="226" t="s">
        <v>2541</v>
      </c>
      <c r="C1465" s="70" t="s">
        <v>352</v>
      </c>
      <c r="D1465" s="108">
        <v>6.6</v>
      </c>
      <c r="E1465" s="213"/>
      <c r="F1465" s="91"/>
      <c r="G1465" s="91"/>
    </row>
    <row r="1466" spans="1:7" ht="76.5" x14ac:dyDescent="0.2">
      <c r="A1466" s="91" t="s">
        <v>2542</v>
      </c>
      <c r="B1466" s="226" t="s">
        <v>2543</v>
      </c>
      <c r="C1466" s="70" t="s">
        <v>3</v>
      </c>
      <c r="D1466" s="108">
        <v>4</v>
      </c>
      <c r="E1466" s="213"/>
      <c r="F1466" s="91"/>
      <c r="G1466" s="91"/>
    </row>
    <row r="1467" spans="1:7" x14ac:dyDescent="0.2">
      <c r="A1467" s="91" t="s">
        <v>2544</v>
      </c>
      <c r="B1467" s="227" t="s">
        <v>2545</v>
      </c>
      <c r="C1467" s="70"/>
      <c r="D1467" s="108"/>
      <c r="E1467" s="213"/>
      <c r="F1467" s="91"/>
      <c r="G1467" s="91"/>
    </row>
    <row r="1468" spans="1:7" ht="118.5" customHeight="1" x14ac:dyDescent="0.2">
      <c r="A1468" s="91" t="s">
        <v>2546</v>
      </c>
      <c r="B1468" s="117" t="s">
        <v>2547</v>
      </c>
      <c r="C1468" s="70" t="s">
        <v>352</v>
      </c>
      <c r="D1468" s="108">
        <f>144+(4.5*4.5)</f>
        <v>164.25</v>
      </c>
      <c r="E1468" s="213"/>
      <c r="F1468" s="91"/>
      <c r="G1468" s="91"/>
    </row>
    <row r="1469" spans="1:7" ht="94.5" customHeight="1" x14ac:dyDescent="0.2">
      <c r="A1469" s="91" t="s">
        <v>2548</v>
      </c>
      <c r="B1469" s="117" t="s">
        <v>2549</v>
      </c>
      <c r="C1469" s="70" t="s">
        <v>747</v>
      </c>
      <c r="D1469" s="108">
        <f>(144+(4.5*4.5))*0.05</f>
        <v>8.2125000000000004</v>
      </c>
      <c r="E1469" s="213"/>
      <c r="F1469" s="91"/>
      <c r="G1469" s="91"/>
    </row>
    <row r="1470" spans="1:7" x14ac:dyDescent="0.2">
      <c r="A1470" s="218" t="s">
        <v>2550</v>
      </c>
      <c r="B1470" s="228" t="s">
        <v>2551</v>
      </c>
      <c r="C1470" s="218"/>
      <c r="D1470" s="219"/>
      <c r="E1470" s="211"/>
      <c r="F1470" s="211"/>
      <c r="G1470" s="211"/>
    </row>
    <row r="1471" spans="1:7" ht="105.75" customHeight="1" x14ac:dyDescent="0.2">
      <c r="A1471" s="304" t="s">
        <v>2552</v>
      </c>
      <c r="B1471" s="117" t="s">
        <v>2553</v>
      </c>
      <c r="C1471" s="70" t="s">
        <v>352</v>
      </c>
      <c r="D1471" s="70">
        <v>76</v>
      </c>
      <c r="E1471" s="213"/>
      <c r="F1471" s="208"/>
      <c r="G1471" s="209"/>
    </row>
    <row r="1472" spans="1:7" x14ac:dyDescent="0.2">
      <c r="A1472" s="218" t="s">
        <v>2554</v>
      </c>
      <c r="B1472" s="228" t="s">
        <v>2555</v>
      </c>
      <c r="C1472" s="218"/>
      <c r="D1472" s="219"/>
      <c r="E1472" s="211"/>
      <c r="F1472" s="211"/>
      <c r="G1472" s="211"/>
    </row>
    <row r="1473" spans="1:7" ht="78.75" customHeight="1" x14ac:dyDescent="0.2">
      <c r="A1473" s="91" t="s">
        <v>2556</v>
      </c>
      <c r="B1473" s="212" t="s">
        <v>2557</v>
      </c>
      <c r="C1473" s="115"/>
      <c r="D1473" s="229"/>
      <c r="E1473" s="115"/>
      <c r="F1473" s="208"/>
      <c r="G1473" s="208"/>
    </row>
    <row r="1474" spans="1:7" ht="25.5" x14ac:dyDescent="0.2">
      <c r="A1474" s="91" t="s">
        <v>2558</v>
      </c>
      <c r="B1474" s="230" t="s">
        <v>2559</v>
      </c>
      <c r="C1474" s="70" t="s">
        <v>3</v>
      </c>
      <c r="D1474" s="70">
        <v>1</v>
      </c>
      <c r="E1474" s="213"/>
      <c r="F1474" s="115"/>
      <c r="G1474" s="115"/>
    </row>
    <row r="1475" spans="1:7" x14ac:dyDescent="0.2">
      <c r="A1475" s="91" t="s">
        <v>2560</v>
      </c>
      <c r="B1475" s="230" t="s">
        <v>2561</v>
      </c>
      <c r="C1475" s="70" t="s">
        <v>3</v>
      </c>
      <c r="D1475" s="70">
        <v>32</v>
      </c>
      <c r="E1475" s="213"/>
      <c r="F1475" s="214"/>
      <c r="G1475" s="115"/>
    </row>
    <row r="1476" spans="1:7" ht="118.5" customHeight="1" x14ac:dyDescent="0.2">
      <c r="A1476" s="91" t="s">
        <v>2562</v>
      </c>
      <c r="B1476" s="117" t="s">
        <v>2563</v>
      </c>
      <c r="C1476" s="70" t="s">
        <v>3</v>
      </c>
      <c r="D1476" s="70">
        <f>32*3</f>
        <v>96</v>
      </c>
      <c r="E1476" s="213"/>
      <c r="F1476" s="115"/>
      <c r="G1476" s="115"/>
    </row>
    <row r="1477" spans="1:7" ht="63.75" x14ac:dyDescent="0.2">
      <c r="A1477" s="91" t="s">
        <v>2564</v>
      </c>
      <c r="B1477" s="117" t="s">
        <v>2565</v>
      </c>
      <c r="C1477" s="115"/>
      <c r="D1477" s="229"/>
      <c r="E1477" s="115"/>
      <c r="F1477" s="214"/>
      <c r="G1477" s="115"/>
    </row>
    <row r="1478" spans="1:7" ht="25.5" x14ac:dyDescent="0.2">
      <c r="A1478" s="91" t="s">
        <v>2566</v>
      </c>
      <c r="B1478" s="230" t="s">
        <v>2567</v>
      </c>
      <c r="C1478" s="70" t="s">
        <v>3</v>
      </c>
      <c r="D1478" s="70">
        <v>210</v>
      </c>
      <c r="E1478" s="213"/>
      <c r="F1478" s="115"/>
      <c r="G1478" s="115"/>
    </row>
    <row r="1479" spans="1:7" ht="25.5" x14ac:dyDescent="0.2">
      <c r="A1479" s="91" t="s">
        <v>2568</v>
      </c>
      <c r="B1479" s="230" t="s">
        <v>2569</v>
      </c>
      <c r="C1479" s="70" t="s">
        <v>3</v>
      </c>
      <c r="D1479" s="70">
        <v>10</v>
      </c>
      <c r="E1479" s="213"/>
      <c r="F1479" s="115"/>
      <c r="G1479" s="115"/>
    </row>
    <row r="1480" spans="1:7" ht="51" x14ac:dyDescent="0.2">
      <c r="A1480" s="91" t="s">
        <v>2570</v>
      </c>
      <c r="B1480" s="117" t="s">
        <v>2571</v>
      </c>
      <c r="C1480" s="115"/>
      <c r="D1480" s="229"/>
      <c r="E1480" s="115"/>
      <c r="F1480" s="214"/>
      <c r="G1480" s="115"/>
    </row>
    <row r="1481" spans="1:7" ht="25.5" x14ac:dyDescent="0.2">
      <c r="A1481" s="91" t="s">
        <v>2572</v>
      </c>
      <c r="B1481" s="230" t="s">
        <v>2573</v>
      </c>
      <c r="C1481" s="70" t="s">
        <v>3</v>
      </c>
      <c r="D1481" s="70">
        <v>240</v>
      </c>
      <c r="E1481" s="213"/>
      <c r="F1481" s="214"/>
      <c r="G1481" s="115"/>
    </row>
    <row r="1482" spans="1:7" ht="25.5" x14ac:dyDescent="0.2">
      <c r="A1482" s="91" t="s">
        <v>2574</v>
      </c>
      <c r="B1482" s="230" t="s">
        <v>2575</v>
      </c>
      <c r="C1482" s="70" t="s">
        <v>3</v>
      </c>
      <c r="D1482" s="70">
        <v>2453</v>
      </c>
      <c r="E1482" s="213"/>
      <c r="F1482" s="214"/>
      <c r="G1482" s="115"/>
    </row>
    <row r="1483" spans="1:7" ht="25.5" x14ac:dyDescent="0.2">
      <c r="A1483" s="91" t="s">
        <v>2676</v>
      </c>
      <c r="B1483" s="230" t="s">
        <v>2577</v>
      </c>
      <c r="C1483" s="70" t="s">
        <v>3</v>
      </c>
      <c r="D1483" s="70">
        <v>240</v>
      </c>
      <c r="E1483" s="213"/>
      <c r="F1483" s="214"/>
      <c r="G1483" s="115"/>
    </row>
    <row r="1484" spans="1:7" ht="25.5" x14ac:dyDescent="0.2">
      <c r="A1484" s="91" t="s">
        <v>2576</v>
      </c>
      <c r="B1484" s="230" t="s">
        <v>2578</v>
      </c>
      <c r="C1484" s="70" t="s">
        <v>3</v>
      </c>
      <c r="D1484" s="70">
        <v>120</v>
      </c>
      <c r="E1484" s="213"/>
      <c r="F1484" s="214"/>
      <c r="G1484" s="115"/>
    </row>
    <row r="1485" spans="1:7" ht="63.75" x14ac:dyDescent="0.2">
      <c r="A1485" s="91" t="s">
        <v>2579</v>
      </c>
      <c r="B1485" s="117" t="s">
        <v>2580</v>
      </c>
      <c r="C1485" s="70"/>
      <c r="D1485" s="70"/>
      <c r="E1485" s="213"/>
      <c r="F1485" s="6"/>
      <c r="G1485" s="231"/>
    </row>
    <row r="1486" spans="1:7" ht="25.5" x14ac:dyDescent="0.2">
      <c r="A1486" s="91" t="s">
        <v>2581</v>
      </c>
      <c r="B1486" s="232" t="s">
        <v>2582</v>
      </c>
      <c r="C1486" s="70" t="s">
        <v>3</v>
      </c>
      <c r="D1486" s="70">
        <v>31</v>
      </c>
      <c r="E1486" s="213"/>
      <c r="F1486" s="207"/>
      <c r="G1486" s="207"/>
    </row>
    <row r="1487" spans="1:7" ht="25.5" x14ac:dyDescent="0.2">
      <c r="A1487" s="91" t="s">
        <v>2583</v>
      </c>
      <c r="B1487" s="232" t="s">
        <v>2584</v>
      </c>
      <c r="C1487" s="70" t="s">
        <v>3</v>
      </c>
      <c r="D1487" s="70">
        <v>15</v>
      </c>
      <c r="E1487" s="213"/>
      <c r="F1487" s="233"/>
      <c r="G1487" s="115"/>
    </row>
    <row r="1488" spans="1:7" x14ac:dyDescent="0.2">
      <c r="A1488" s="234" t="s">
        <v>2585</v>
      </c>
      <c r="B1488" s="228" t="s">
        <v>2586</v>
      </c>
      <c r="C1488" s="234"/>
      <c r="D1488" s="235"/>
      <c r="E1488" s="210"/>
      <c r="F1488" s="210"/>
      <c r="G1488" s="210"/>
    </row>
    <row r="1489" spans="1:7" ht="81" customHeight="1" x14ac:dyDescent="0.2">
      <c r="A1489" s="305" t="s">
        <v>2587</v>
      </c>
      <c r="B1489" s="212" t="s">
        <v>2588</v>
      </c>
      <c r="C1489" s="236" t="s">
        <v>352</v>
      </c>
      <c r="D1489" s="70">
        <v>304.2</v>
      </c>
      <c r="E1489" s="237"/>
      <c r="F1489" s="207"/>
      <c r="G1489" s="207"/>
    </row>
    <row r="1490" spans="1:7" x14ac:dyDescent="0.2">
      <c r="A1490" s="218" t="s">
        <v>2589</v>
      </c>
      <c r="B1490" s="228" t="s">
        <v>2590</v>
      </c>
      <c r="C1490" s="238"/>
      <c r="D1490" s="239"/>
      <c r="E1490" s="240"/>
      <c r="F1490" s="240"/>
      <c r="G1490" s="240"/>
    </row>
    <row r="1491" spans="1:7" ht="114.75" x14ac:dyDescent="0.2">
      <c r="A1491" s="91" t="s">
        <v>2591</v>
      </c>
      <c r="B1491" s="212" t="s">
        <v>2592</v>
      </c>
      <c r="C1491" s="70" t="s">
        <v>3</v>
      </c>
      <c r="D1491" s="70">
        <v>3</v>
      </c>
      <c r="E1491" s="237"/>
      <c r="F1491" s="122"/>
      <c r="G1491" s="122"/>
    </row>
    <row r="1492" spans="1:7" ht="127.5" x14ac:dyDescent="0.2">
      <c r="A1492" s="91" t="s">
        <v>2593</v>
      </c>
      <c r="B1492" s="212" t="s">
        <v>2594</v>
      </c>
      <c r="C1492" s="70" t="s">
        <v>3</v>
      </c>
      <c r="D1492" s="70">
        <v>1</v>
      </c>
      <c r="E1492" s="237"/>
      <c r="F1492" s="233"/>
      <c r="G1492" s="241"/>
    </row>
    <row r="1493" spans="1:7" ht="76.5" x14ac:dyDescent="0.2">
      <c r="A1493" s="91" t="s">
        <v>2595</v>
      </c>
      <c r="B1493" s="212" t="s">
        <v>2596</v>
      </c>
      <c r="C1493" s="70" t="s">
        <v>743</v>
      </c>
      <c r="D1493" s="70">
        <v>73</v>
      </c>
      <c r="E1493" s="237"/>
      <c r="F1493" s="233"/>
      <c r="G1493" s="241"/>
    </row>
    <row r="1494" spans="1:7" ht="183" customHeight="1" x14ac:dyDescent="0.2">
      <c r="A1494" s="91" t="s">
        <v>2597</v>
      </c>
      <c r="B1494" s="212" t="s">
        <v>2598</v>
      </c>
      <c r="C1494" s="70" t="s">
        <v>743</v>
      </c>
      <c r="D1494" s="70">
        <v>270</v>
      </c>
      <c r="E1494" s="237"/>
      <c r="F1494" s="233"/>
      <c r="G1494" s="241"/>
    </row>
    <row r="1495" spans="1:7" ht="165.75" x14ac:dyDescent="0.2">
      <c r="A1495" s="91" t="s">
        <v>2599</v>
      </c>
      <c r="B1495" s="212" t="s">
        <v>2600</v>
      </c>
      <c r="C1495" s="70" t="s">
        <v>743</v>
      </c>
      <c r="D1495" s="70">
        <f>475+115</f>
        <v>590</v>
      </c>
      <c r="E1495" s="237"/>
      <c r="F1495" s="233"/>
      <c r="G1495" s="241"/>
    </row>
    <row r="1496" spans="1:7" ht="140.25" x14ac:dyDescent="0.2">
      <c r="A1496" s="91" t="s">
        <v>2601</v>
      </c>
      <c r="B1496" s="212" t="s">
        <v>2602</v>
      </c>
      <c r="C1496" s="70" t="s">
        <v>743</v>
      </c>
      <c r="D1496" s="70">
        <v>342</v>
      </c>
      <c r="E1496" s="237"/>
      <c r="F1496" s="233"/>
      <c r="G1496" s="241"/>
    </row>
    <row r="1497" spans="1:7" ht="89.25" x14ac:dyDescent="0.2">
      <c r="A1497" s="91" t="s">
        <v>2603</v>
      </c>
      <c r="B1497" s="212" t="s">
        <v>2604</v>
      </c>
      <c r="C1497" s="70" t="s">
        <v>3</v>
      </c>
      <c r="D1497" s="70">
        <v>253</v>
      </c>
      <c r="E1497" s="237"/>
      <c r="F1497" s="233"/>
      <c r="G1497" s="241"/>
    </row>
    <row r="1498" spans="1:7" ht="89.25" x14ac:dyDescent="0.2">
      <c r="A1498" s="91" t="s">
        <v>2605</v>
      </c>
      <c r="B1498" s="212" t="s">
        <v>2606</v>
      </c>
      <c r="C1498" s="70" t="s">
        <v>3</v>
      </c>
      <c r="D1498" s="70">
        <v>13</v>
      </c>
      <c r="E1498" s="237"/>
      <c r="F1498" s="233"/>
      <c r="G1498" s="241"/>
    </row>
    <row r="1499" spans="1:7" ht="63.75" x14ac:dyDescent="0.2">
      <c r="A1499" s="91" t="s">
        <v>2607</v>
      </c>
      <c r="B1499" s="212" t="s">
        <v>2608</v>
      </c>
      <c r="C1499" s="70" t="s">
        <v>3</v>
      </c>
      <c r="D1499" s="70">
        <v>6</v>
      </c>
      <c r="E1499" s="237"/>
      <c r="F1499" s="233"/>
      <c r="G1499" s="241"/>
    </row>
    <row r="1500" spans="1:7" ht="63.75" x14ac:dyDescent="0.2">
      <c r="A1500" s="91" t="s">
        <v>2609</v>
      </c>
      <c r="B1500" s="212" t="s">
        <v>2610</v>
      </c>
      <c r="C1500" s="70" t="s">
        <v>3</v>
      </c>
      <c r="D1500" s="70">
        <v>3</v>
      </c>
      <c r="E1500" s="237"/>
      <c r="F1500" s="214"/>
      <c r="G1500" s="241"/>
    </row>
    <row r="1501" spans="1:7" ht="76.5" x14ac:dyDescent="0.2">
      <c r="A1501" s="91" t="s">
        <v>2611</v>
      </c>
      <c r="B1501" s="212" t="s">
        <v>2612</v>
      </c>
      <c r="C1501" s="70" t="s">
        <v>3</v>
      </c>
      <c r="D1501" s="70">
        <v>9</v>
      </c>
      <c r="E1501" s="237"/>
      <c r="F1501" s="19"/>
      <c r="G1501" s="221"/>
    </row>
    <row r="1502" spans="1:7" ht="79.5" customHeight="1" x14ac:dyDescent="0.2">
      <c r="A1502" s="91" t="s">
        <v>2613</v>
      </c>
      <c r="B1502" s="212" t="s">
        <v>2614</v>
      </c>
      <c r="C1502" s="70" t="s">
        <v>3</v>
      </c>
      <c r="D1502" s="70">
        <v>2</v>
      </c>
      <c r="E1502" s="237"/>
      <c r="F1502" s="241"/>
      <c r="G1502" s="241"/>
    </row>
    <row r="1503" spans="1:7" ht="81" customHeight="1" x14ac:dyDescent="0.2">
      <c r="A1503" s="91" t="s">
        <v>2615</v>
      </c>
      <c r="B1503" s="212" t="s">
        <v>2616</v>
      </c>
      <c r="C1503" s="70" t="s">
        <v>3</v>
      </c>
      <c r="D1503" s="70">
        <v>1</v>
      </c>
      <c r="E1503" s="237"/>
      <c r="F1503" s="214"/>
      <c r="G1503" s="241"/>
    </row>
    <row r="1504" spans="1:7" ht="51" x14ac:dyDescent="0.2">
      <c r="A1504" s="91" t="s">
        <v>2617</v>
      </c>
      <c r="B1504" s="212" t="s">
        <v>2618</v>
      </c>
      <c r="C1504" s="70" t="s">
        <v>2619</v>
      </c>
      <c r="D1504" s="70">
        <v>1</v>
      </c>
      <c r="E1504" s="242"/>
      <c r="F1504" s="243"/>
      <c r="G1504" s="241"/>
    </row>
    <row r="1505" spans="1:7" x14ac:dyDescent="0.2">
      <c r="A1505" s="218" t="s">
        <v>2620</v>
      </c>
      <c r="B1505" s="228" t="s">
        <v>2621</v>
      </c>
      <c r="C1505" s="244"/>
      <c r="D1505" s="245"/>
      <c r="E1505" s="246"/>
      <c r="F1505" s="246"/>
      <c r="G1505" s="246"/>
    </row>
    <row r="1506" spans="1:7" ht="133.5" customHeight="1" x14ac:dyDescent="0.2">
      <c r="A1506" s="91" t="s">
        <v>2622</v>
      </c>
      <c r="B1506" s="117" t="s">
        <v>2623</v>
      </c>
      <c r="C1506" s="70" t="s">
        <v>3</v>
      </c>
      <c r="D1506" s="70">
        <v>4</v>
      </c>
      <c r="E1506" s="247"/>
      <c r="F1506" s="248"/>
      <c r="G1506" s="249"/>
    </row>
    <row r="1507" spans="1:7" ht="63.75" x14ac:dyDescent="0.2">
      <c r="A1507" s="91" t="s">
        <v>2624</v>
      </c>
      <c r="B1507" s="117" t="s">
        <v>2625</v>
      </c>
      <c r="C1507" s="70" t="s">
        <v>3</v>
      </c>
      <c r="D1507" s="70">
        <v>10</v>
      </c>
      <c r="E1507" s="222"/>
      <c r="F1507" s="250"/>
      <c r="G1507" s="251"/>
    </row>
    <row r="1508" spans="1:7" ht="76.5" x14ac:dyDescent="0.2">
      <c r="A1508" s="91" t="s">
        <v>2626</v>
      </c>
      <c r="B1508" s="117" t="s">
        <v>2627</v>
      </c>
      <c r="C1508" s="70" t="s">
        <v>3</v>
      </c>
      <c r="D1508" s="70">
        <v>1</v>
      </c>
      <c r="E1508" s="222"/>
      <c r="F1508" s="243"/>
      <c r="G1508" s="241"/>
    </row>
    <row r="1509" spans="1:7" ht="63.75" x14ac:dyDescent="0.2">
      <c r="A1509" s="91" t="s">
        <v>2628</v>
      </c>
      <c r="B1509" s="117" t="s">
        <v>2629</v>
      </c>
      <c r="C1509" s="70" t="s">
        <v>3</v>
      </c>
      <c r="D1509" s="70">
        <v>1</v>
      </c>
      <c r="E1509" s="222"/>
      <c r="F1509" s="243"/>
      <c r="G1509" s="241"/>
    </row>
    <row r="1510" spans="1:7" ht="63.75" x14ac:dyDescent="0.2">
      <c r="A1510" s="91" t="s">
        <v>2630</v>
      </c>
      <c r="B1510" s="117" t="s">
        <v>2631</v>
      </c>
      <c r="C1510" s="70" t="s">
        <v>3</v>
      </c>
      <c r="D1510" s="70">
        <v>2</v>
      </c>
      <c r="E1510" s="222"/>
      <c r="F1510" s="243"/>
      <c r="G1510" s="241"/>
    </row>
    <row r="1511" spans="1:7" ht="89.25" x14ac:dyDescent="0.2">
      <c r="A1511" s="91" t="s">
        <v>2632</v>
      </c>
      <c r="B1511" s="117" t="s">
        <v>2633</v>
      </c>
      <c r="C1511" s="70" t="s">
        <v>747</v>
      </c>
      <c r="D1511" s="70">
        <v>1</v>
      </c>
      <c r="E1511" s="222"/>
      <c r="F1511" s="243"/>
      <c r="G1511" s="241"/>
    </row>
    <row r="1512" spans="1:7" ht="66.75" customHeight="1" x14ac:dyDescent="0.2">
      <c r="A1512" s="91" t="s">
        <v>2634</v>
      </c>
      <c r="B1512" s="117" t="s">
        <v>2635</v>
      </c>
      <c r="C1512" s="70" t="s">
        <v>3</v>
      </c>
      <c r="D1512" s="70">
        <v>1</v>
      </c>
      <c r="E1512" s="222"/>
      <c r="F1512" s="243"/>
      <c r="G1512" s="241"/>
    </row>
    <row r="1513" spans="1:7" ht="51" x14ac:dyDescent="0.2">
      <c r="A1513" s="91" t="s">
        <v>2636</v>
      </c>
      <c r="B1513" s="117" t="s">
        <v>2637</v>
      </c>
      <c r="C1513" s="70" t="s">
        <v>3</v>
      </c>
      <c r="D1513" s="70">
        <v>1</v>
      </c>
      <c r="E1513" s="222"/>
      <c r="F1513" s="243"/>
      <c r="G1513" s="241"/>
    </row>
  </sheetData>
  <mergeCells count="23">
    <mergeCell ref="C1338:E1338"/>
    <mergeCell ref="A1:G1"/>
    <mergeCell ref="A2:B2"/>
    <mergeCell ref="C2:G2"/>
    <mergeCell ref="A4:G4"/>
    <mergeCell ref="A5:A6"/>
    <mergeCell ref="B5:B6"/>
    <mergeCell ref="C5:C6"/>
    <mergeCell ref="D5:D6"/>
    <mergeCell ref="E5:E6"/>
    <mergeCell ref="F5:F6"/>
    <mergeCell ref="A11:G11"/>
    <mergeCell ref="A12:G12"/>
    <mergeCell ref="A13:G13"/>
    <mergeCell ref="A14:G14"/>
    <mergeCell ref="A3:G3"/>
    <mergeCell ref="B17:G17"/>
    <mergeCell ref="B18:G18"/>
    <mergeCell ref="H5:H6"/>
    <mergeCell ref="G5:G6"/>
    <mergeCell ref="A8:G8"/>
    <mergeCell ref="A9:G9"/>
    <mergeCell ref="A10:G10"/>
  </mergeCells>
  <conditionalFormatting sqref="E330 E326:E327 B136:B138 G218:G219 G222:G227 G329:G332 C326:D329 D330:D332 B243:E243 G243 C177:E177 B861:C861 C862 B776:B778 B966:B968 B1344:B1346 B1341 F1329 F1323 F1325:F1327 B1307 B1296 C1293:E1313 B1287:E1292 D1259:E1266 B1259:C1277 B1278 B1258:E1258 B1254:C1257 B1220:B1253 B1216 B1212:F1212 B1204:D1204 B1199 B1192:B1193 B1185:B1187 B1170:F1170 B1171:E1171 C1163:E1167 C1172:E1179 D1161 D1157 B1155:B1167 B1168:E1169 C1185:F1186 D1149:F1149 D1139:E1145 B1139 B1132:C1133 B1130:B1131 C1094 B1073:C1073 B1053:B1072 B1049:D1052 B1046:B1048 B1025:C1028 B998:D998 F998 B997 B999:B1005 B1007:B1024 B1029:B1044 B994:B995 F992 B985:B991 F1150 C1150 B1190 F1226:F1247 F1332:F1333 B1095:C1129 F1303:F1305 F1210:F1211 B1180:F1184 F1152:F1169 C1148:F1148 F1144:F1146 F1142 F1171:F1180 F1222 F1224 F1315:F1321 F1251 F1263:F1264 F1254:F1257 B1126:E1126 B1045:E1045 B1006:E1006 F985:F987 F990 F994 F1044:F1047 F996 F1000 F1003:F1004 F1007:F1030 F1041:F1042 F1049:F1050 F1032:F1039 F1052:F1067 B1279:C1279 B1135:C1137 F1097 F1071:F1095 B1209:E1211 B1342:F1342 B1074:B1094 C1388:E1390 B1386:B1390 B1391:E1393 B1378 F1377:F1384 D1358:E1358 B1358 B1354:C1355 B1349 F1349:F1353 B1404:B1405 F1367 F1388:F1393 F1374:F1375 F1371:F1372 F1359 F1498:F1499 B1504:F1504 D1506:D1513 B1507:C1513 E1507:E1513 F1503 C1491:C1492 C1506 C1497:C1503">
    <cfRule type="expression" dxfId="372" priority="460">
      <formula>(RIGHT(#REF!,1)=".")</formula>
    </cfRule>
  </conditionalFormatting>
  <conditionalFormatting sqref="G153 G135 G220:G221 G326:G327 A239:A240 E220:E221 B135:E135 B153:E153 B196:E196 G196">
    <cfRule type="expression" dxfId="371" priority="459">
      <formula>(RIGHT($A135,1)=".")</formula>
    </cfRule>
  </conditionalFormatting>
  <conditionalFormatting sqref="G1452 G1449 G1471 G1258:G1287 G1254 G1200:G1220 G966:G978 G243 G193:G194 G135 G153 G196 G217:G227 G177">
    <cfRule type="cellIs" dxfId="370" priority="458" operator="notEqual">
      <formula>0</formula>
    </cfRule>
  </conditionalFormatting>
  <conditionalFormatting sqref="B171">
    <cfRule type="expression" dxfId="369" priority="457">
      <formula>(RIGHT($A171,1)=".")</formula>
    </cfRule>
  </conditionalFormatting>
  <conditionalFormatting sqref="B193:E193">
    <cfRule type="expression" dxfId="368" priority="456">
      <formula>(RIGHT($A387,1)=".")</formula>
    </cfRule>
  </conditionalFormatting>
  <conditionalFormatting sqref="G194">
    <cfRule type="expression" dxfId="367" priority="455">
      <formula>(RIGHT($A194,1)=".")</formula>
    </cfRule>
  </conditionalFormatting>
  <conditionalFormatting sqref="C194:E194">
    <cfRule type="expression" dxfId="366" priority="454">
      <formula>(RIGHT($A387,1)=".")</formula>
    </cfRule>
  </conditionalFormatting>
  <conditionalFormatting sqref="G193">
    <cfRule type="expression" dxfId="365" priority="453">
      <formula>(RIGHT($A228,1)=".")</formula>
    </cfRule>
  </conditionalFormatting>
  <conditionalFormatting sqref="B327:B328">
    <cfRule type="expression" dxfId="364" priority="452">
      <formula>(RIGHT($A378,1)=".")</formula>
    </cfRule>
  </conditionalFormatting>
  <conditionalFormatting sqref="C221:D221 B220:D220 B223:E225">
    <cfRule type="expression" dxfId="363" priority="451">
      <formula>(RIGHT($A220,1)=".")</formula>
    </cfRule>
  </conditionalFormatting>
  <conditionalFormatting sqref="B229">
    <cfRule type="expression" dxfId="362" priority="450">
      <formula>(RIGHT($A229,1)=".")</formula>
    </cfRule>
  </conditionalFormatting>
  <conditionalFormatting sqref="D179">
    <cfRule type="expression" dxfId="361" priority="449">
      <formula>(RIGHT($A179,1)=".")</formula>
    </cfRule>
  </conditionalFormatting>
  <conditionalFormatting sqref="B173">
    <cfRule type="expression" dxfId="360" priority="448">
      <formula>(RIGHT($A173,1)=".")</formula>
    </cfRule>
  </conditionalFormatting>
  <conditionalFormatting sqref="E217 G217">
    <cfRule type="expression" dxfId="359" priority="447">
      <formula>(RIGHT($A217,1)=".")</formula>
    </cfRule>
  </conditionalFormatting>
  <conditionalFormatting sqref="B217:D217 B219:D219 C218:E218">
    <cfRule type="expression" dxfId="358" priority="446">
      <formula>(RIGHT($A217,1)=".")</formula>
    </cfRule>
  </conditionalFormatting>
  <conditionalFormatting sqref="B228">
    <cfRule type="expression" dxfId="357" priority="445">
      <formula>(RIGHT($A228,1)=".")</formula>
    </cfRule>
  </conditionalFormatting>
  <conditionalFormatting sqref="C222:D222">
    <cfRule type="expression" dxfId="356" priority="444">
      <formula>(RIGHT($A222,1)=".")</formula>
    </cfRule>
  </conditionalFormatting>
  <conditionalFormatting sqref="G328">
    <cfRule type="expression" dxfId="355" priority="443">
      <formula>(RIGHT($A328,1)=".")</formula>
    </cfRule>
  </conditionalFormatting>
  <conditionalFormatting sqref="B329">
    <cfRule type="expression" dxfId="354" priority="442">
      <formula>(RIGHT($A382,1)=".")</formula>
    </cfRule>
  </conditionalFormatting>
  <conditionalFormatting sqref="G329">
    <cfRule type="expression" dxfId="353" priority="441">
      <formula>(RIGHT($A329,1)=".")</formula>
    </cfRule>
  </conditionalFormatting>
  <conditionalFormatting sqref="B226:D227">
    <cfRule type="expression" dxfId="352" priority="440">
      <formula>(RIGHT($A226,1)=".")</formula>
    </cfRule>
  </conditionalFormatting>
  <conditionalFormatting sqref="B221">
    <cfRule type="expression" dxfId="351" priority="439">
      <formula>(RIGHT($A221,1)=".")</formula>
    </cfRule>
  </conditionalFormatting>
  <conditionalFormatting sqref="G177">
    <cfRule type="expression" dxfId="350" priority="436">
      <formula>(RIGHT($A177,1)=".")</formula>
    </cfRule>
  </conditionalFormatting>
  <conditionalFormatting sqref="A193 A196 A153 A243 A224:A228">
    <cfRule type="expression" dxfId="349" priority="435">
      <formula>(RIGHT($A153,1)=".")</formula>
    </cfRule>
  </conditionalFormatting>
  <conditionalFormatting sqref="A194">
    <cfRule type="expression" dxfId="348" priority="434">
      <formula>(RIGHT($A194,1)=".")</formula>
    </cfRule>
  </conditionalFormatting>
  <conditionalFormatting sqref="A244">
    <cfRule type="expression" dxfId="347" priority="433">
      <formula>(RIGHT($A244,1)=".")</formula>
    </cfRule>
  </conditionalFormatting>
  <conditionalFormatting sqref="A220">
    <cfRule type="expression" dxfId="346" priority="432">
      <formula>(RIGHT($A220,1)=".")</formula>
    </cfRule>
  </conditionalFormatting>
  <conditionalFormatting sqref="A223">
    <cfRule type="expression" dxfId="345" priority="431">
      <formula>(RIGHT($A223,1)=".")</formula>
    </cfRule>
  </conditionalFormatting>
  <conditionalFormatting sqref="A230">
    <cfRule type="expression" dxfId="344" priority="430">
      <formula>(RIGHT($A230,1)=".")</formula>
    </cfRule>
  </conditionalFormatting>
  <conditionalFormatting sqref="A229">
    <cfRule type="expression" dxfId="343" priority="429">
      <formula>(RIGHT($A229,1)=".")</formula>
    </cfRule>
  </conditionalFormatting>
  <conditionalFormatting sqref="A233">
    <cfRule type="expression" dxfId="342" priority="428">
      <formula>(RIGHT($A233,1)=".")</formula>
    </cfRule>
  </conditionalFormatting>
  <conditionalFormatting sqref="A234">
    <cfRule type="expression" dxfId="341" priority="427">
      <formula>(RIGHT($A234,1)=".")</formula>
    </cfRule>
  </conditionalFormatting>
  <conditionalFormatting sqref="A235">
    <cfRule type="expression" dxfId="340" priority="426">
      <formula>(RIGHT($A235,1)=".")</formula>
    </cfRule>
  </conditionalFormatting>
  <conditionalFormatting sqref="A238">
    <cfRule type="expression" dxfId="339" priority="425">
      <formula>(RIGHT($A238,1)=".")</formula>
    </cfRule>
  </conditionalFormatting>
  <conditionalFormatting sqref="A219">
    <cfRule type="expression" dxfId="338" priority="424">
      <formula>(RIGHT($A219,1)=".")</formula>
    </cfRule>
  </conditionalFormatting>
  <conditionalFormatting sqref="A217">
    <cfRule type="expression" dxfId="337" priority="423">
      <formula>(RIGHT($A217,1)=".")</formula>
    </cfRule>
  </conditionalFormatting>
  <conditionalFormatting sqref="A218">
    <cfRule type="expression" dxfId="336" priority="422">
      <formula>(RIGHT($A218,1)=".")</formula>
    </cfRule>
  </conditionalFormatting>
  <conditionalFormatting sqref="A222">
    <cfRule type="expression" dxfId="335" priority="421">
      <formula>(RIGHT($A222,1)=".")</formula>
    </cfRule>
  </conditionalFormatting>
  <conditionalFormatting sqref="A221">
    <cfRule type="expression" dxfId="334" priority="420">
      <formula>(RIGHT($A221,1)=".")</formula>
    </cfRule>
  </conditionalFormatting>
  <conditionalFormatting sqref="A241">
    <cfRule type="expression" dxfId="333" priority="419">
      <formula>(RIGHT($A241,1)=".")</formula>
    </cfRule>
  </conditionalFormatting>
  <conditionalFormatting sqref="A242">
    <cfRule type="expression" dxfId="332" priority="418">
      <formula>(RIGHT($A242,1)=".")</formula>
    </cfRule>
  </conditionalFormatting>
  <conditionalFormatting sqref="A245">
    <cfRule type="expression" dxfId="331" priority="417">
      <formula>(RIGHT($A245,1)=".")</formula>
    </cfRule>
  </conditionalFormatting>
  <conditionalFormatting sqref="A178">
    <cfRule type="expression" dxfId="330" priority="416">
      <formula>(RIGHT($A178,1)=".")</formula>
    </cfRule>
  </conditionalFormatting>
  <conditionalFormatting sqref="A177">
    <cfRule type="expression" dxfId="329" priority="415">
      <formula>(RIGHT($A177,1)=".")</formula>
    </cfRule>
  </conditionalFormatting>
  <conditionalFormatting sqref="A195">
    <cfRule type="expression" dxfId="328" priority="414">
      <formula>(RIGHT($A195,1)=".")</formula>
    </cfRule>
  </conditionalFormatting>
  <conditionalFormatting sqref="B331">
    <cfRule type="expression" dxfId="327" priority="402">
      <formula>(RIGHT($A397,1)=".")</formula>
    </cfRule>
  </conditionalFormatting>
  <conditionalFormatting sqref="B332">
    <cfRule type="expression" dxfId="326" priority="401">
      <formula>(RIGHT($A396,1)=".")</formula>
    </cfRule>
  </conditionalFormatting>
  <conditionalFormatting sqref="B578">
    <cfRule type="expression" dxfId="325" priority="400">
      <formula>(RIGHT($A578,1)=".")</formula>
    </cfRule>
  </conditionalFormatting>
  <conditionalFormatting sqref="B580">
    <cfRule type="expression" dxfId="324" priority="399">
      <formula>(RIGHT($A580,1)=".")</formula>
    </cfRule>
  </conditionalFormatting>
  <conditionalFormatting sqref="A775:C775">
    <cfRule type="expression" dxfId="323" priority="398">
      <formula>(RIGHT($A775,1)=".")</formula>
    </cfRule>
  </conditionalFormatting>
  <conditionalFormatting sqref="A776">
    <cfRule type="expression" dxfId="322" priority="396">
      <formula>(RIGHT($A776,1)=".")</formula>
    </cfRule>
  </conditionalFormatting>
  <conditionalFormatting sqref="A777">
    <cfRule type="expression" dxfId="321" priority="395">
      <formula>(RIGHT($A777,1)=".")</formula>
    </cfRule>
  </conditionalFormatting>
  <conditionalFormatting sqref="A778">
    <cfRule type="expression" dxfId="320" priority="394">
      <formula>(RIGHT($A778,1)=".")</formula>
    </cfRule>
  </conditionalFormatting>
  <conditionalFormatting sqref="A794:C794">
    <cfRule type="expression" dxfId="319" priority="393">
      <formula>(RIGHT($A794,1)=".")</formula>
    </cfRule>
  </conditionalFormatting>
  <conditionalFormatting sqref="B833:C833">
    <cfRule type="expression" dxfId="318" priority="391">
      <formula>(RIGHT($A833,1)=".")</formula>
    </cfRule>
  </conditionalFormatting>
  <conditionalFormatting sqref="B834">
    <cfRule type="expression" dxfId="317" priority="390">
      <formula>(RIGHT($A834,1)=".")</formula>
    </cfRule>
  </conditionalFormatting>
  <conditionalFormatting sqref="B835:C835">
    <cfRule type="expression" dxfId="316" priority="389">
      <formula>(RIGHT($A835,1)=".")</formula>
    </cfRule>
  </conditionalFormatting>
  <conditionalFormatting sqref="A861">
    <cfRule type="expression" dxfId="315" priority="386">
      <formula>(RIGHT($A861,1)=".")</formula>
    </cfRule>
  </conditionalFormatting>
  <conditionalFormatting sqref="A862">
    <cfRule type="expression" dxfId="314" priority="385">
      <formula>(RIGHT($A862,1)=".")</formula>
    </cfRule>
  </conditionalFormatting>
  <conditionalFormatting sqref="A966">
    <cfRule type="expression" dxfId="313" priority="380">
      <formula>(RIGHT($A966,1)=".")</formula>
    </cfRule>
  </conditionalFormatting>
  <conditionalFormatting sqref="A967">
    <cfRule type="expression" dxfId="312" priority="379">
      <formula>(RIGHT($A967,1)=".")</formula>
    </cfRule>
  </conditionalFormatting>
  <conditionalFormatting sqref="A968">
    <cfRule type="expression" dxfId="311" priority="378">
      <formula>(RIGHT($A968,1)=".")</formula>
    </cfRule>
  </conditionalFormatting>
  <conditionalFormatting sqref="E966:G967 F969:G970 G971:G978 G968">
    <cfRule type="expression" dxfId="310" priority="377">
      <formula>(RIGHT($A966,1)=".")</formula>
    </cfRule>
  </conditionalFormatting>
  <conditionalFormatting sqref="F966:F967 F969:F970">
    <cfRule type="expression" dxfId="309" priority="375">
      <formula>AND(D966="",E966&lt;&gt;0)</formula>
    </cfRule>
  </conditionalFormatting>
  <conditionalFormatting sqref="D1337:E1337 B1200:D1202 B1267:B1269 B1171:E1171 B1170:F1170 B1135 B1180:F1180 A997:F998 B999 B1002:F1048 B1052:D1052 B1053:F1061 B1063:F1070 B1072:E1093 F985:F996 F999:F1001 E1049:F1052 F1062 F1071:F1093 A1009:A1093 C1135:E1137 B1131 D1131:E1133 B1107:E1125 C1094:F1106 C1146:E1148 C1149:F1152 B1146:B1152 E1153:E1155 E1159 E1163:E1167 B1138:E1145 B1153:D1167 B1168:E1169 F1107:F1148 F1153:F1169 F1171:F1179 F1181:F1187 C1172:E1179 B1181:E1184 C1185:E1187 B1189:F1193 B1199 C1194:F1199 E1200:E1208 B1206:D1208 B1213:E1215 E1216:E1220 B1217:D1220 F1200:G1220 D1254:G1254 A1200:A1254 B1272:B1278 B1279:E1279 C1267:E1278 C1280:E1286 F1258:G1286 A1258:A1286 C1288:C1292 B1289:B1292 B1296 C1295:C1300 C1307:C1315 C1321:C1329 C1334:F1335 F1221:F1253 F1255:F1257 D1287:F1333 B1337:C1338 B1343:F1343 C1344:F1346 F1340:F1342 B1095:B1106">
    <cfRule type="expression" dxfId="308" priority="373">
      <formula>(RIGHT($A985,1)=".")</formula>
    </cfRule>
  </conditionalFormatting>
  <conditionalFormatting sqref="E1259:E1266 E997:F998 E1082:E1093 F985:F996 F999:F1001 E1002:F1081 F1082:F1187 E1287:E1291 F1189:F1291 E1292:F1335 F1340:F1346">
    <cfRule type="expression" dxfId="307" priority="372">
      <formula>AND(C985="",D985&lt;&gt;0)</formula>
    </cfRule>
  </conditionalFormatting>
  <conditionalFormatting sqref="F1154 B1205:D1205 B1270:B1279 C1186:F1186 F1139:F1141 F1143 F1147 C1147 C1149:F1149 F1151 F1156:F1166 F1170:F1171 F1173:F1177 F1179 F1182 F1184 F1210 F1303">
    <cfRule type="expression" dxfId="306" priority="371">
      <formula>(RIGHT($A1138,1)=".")</formula>
    </cfRule>
  </conditionalFormatting>
  <conditionalFormatting sqref="B1340:F1340">
    <cfRule type="expression" dxfId="305" priority="370">
      <formula>(RIGHT($A1340,1)=".")</formula>
    </cfRule>
  </conditionalFormatting>
  <conditionalFormatting sqref="C1341:F1341">
    <cfRule type="expression" dxfId="304" priority="369">
      <formula>(RIGHT($A1341,1)=".")</formula>
    </cfRule>
  </conditionalFormatting>
  <conditionalFormatting sqref="F1342">
    <cfRule type="expression" dxfId="303" priority="368">
      <formula>AND(D1342="",E1342&lt;&gt;0)</formula>
    </cfRule>
  </conditionalFormatting>
  <conditionalFormatting sqref="C1158 B1157:D1157">
    <cfRule type="expression" dxfId="302" priority="367">
      <formula>(RIGHT($A1157,1)=".")</formula>
    </cfRule>
  </conditionalFormatting>
  <conditionalFormatting sqref="B1161:D1161">
    <cfRule type="expression" dxfId="301" priority="366">
      <formula>(RIGHT($A1161,1)=".")</formula>
    </cfRule>
  </conditionalFormatting>
  <conditionalFormatting sqref="D1147">
    <cfRule type="expression" dxfId="300" priority="365">
      <formula>(RIGHT($A1146,1)=".")</formula>
    </cfRule>
  </conditionalFormatting>
  <conditionalFormatting sqref="E1147">
    <cfRule type="expression" dxfId="299" priority="364">
      <formula>(RIGHT($A1146,1)=".")</formula>
    </cfRule>
  </conditionalFormatting>
  <conditionalFormatting sqref="B1139:C1139">
    <cfRule type="expression" dxfId="298" priority="363">
      <formula>(RIGHT($A1139,1)=".")</formula>
    </cfRule>
  </conditionalFormatting>
  <conditionalFormatting sqref="B1139:C1139">
    <cfRule type="expression" dxfId="297" priority="362">
      <formula>(RIGHT($A1139,1)=".")</formula>
    </cfRule>
  </conditionalFormatting>
  <conditionalFormatting sqref="B1152:C1152">
    <cfRule type="expression" dxfId="296" priority="361">
      <formula>(RIGHT($A1152,1)=".")</formula>
    </cfRule>
  </conditionalFormatting>
  <conditionalFormatting sqref="B1152:C1152">
    <cfRule type="expression" dxfId="295" priority="360">
      <formula>(RIGHT($A1152,1)=".")</formula>
    </cfRule>
  </conditionalFormatting>
  <conditionalFormatting sqref="B1288:E1288">
    <cfRule type="expression" dxfId="294" priority="358">
      <formula>(RIGHT($A1288,1)=".")</formula>
    </cfRule>
  </conditionalFormatting>
  <conditionalFormatting sqref="E1288">
    <cfRule type="expression" dxfId="293" priority="357">
      <formula>(RIGHT($A1288,1)=".")</formula>
    </cfRule>
  </conditionalFormatting>
  <conditionalFormatting sqref="B1292:F1292 B1307">
    <cfRule type="expression" dxfId="292" priority="356">
      <formula>(RIGHT($A1292,1)=".")</formula>
    </cfRule>
  </conditionalFormatting>
  <conditionalFormatting sqref="B1307 B1289:B1292 B1296">
    <cfRule type="expression" dxfId="291" priority="355">
      <formula>$A1289=1</formula>
    </cfRule>
  </conditionalFormatting>
  <conditionalFormatting sqref="B1203:D1203">
    <cfRule type="expression" dxfId="290" priority="354">
      <formula>(RIGHT($A1205,1)=".")</formula>
    </cfRule>
  </conditionalFormatting>
  <conditionalFormatting sqref="C1287">
    <cfRule type="expression" dxfId="289" priority="353">
      <formula>(RIGHT($A1287,1)=".")</formula>
    </cfRule>
  </conditionalFormatting>
  <conditionalFormatting sqref="B1287:C1287">
    <cfRule type="expression" dxfId="288" priority="352">
      <formula>(RIGHT($A1287,1)=".")</formula>
    </cfRule>
  </conditionalFormatting>
  <conditionalFormatting sqref="E1145">
    <cfRule type="expression" dxfId="287" priority="351">
      <formula>(RIGHT($A1145,1)=".")</formula>
    </cfRule>
  </conditionalFormatting>
  <conditionalFormatting sqref="E1145">
    <cfRule type="expression" dxfId="286" priority="350">
      <formula>(RIGHT($A1145,1)=".")</formula>
    </cfRule>
  </conditionalFormatting>
  <conditionalFormatting sqref="F1305">
    <cfRule type="expression" dxfId="285" priority="349">
      <formula>(RIGHT($A1303,1)=".")</formula>
    </cfRule>
  </conditionalFormatting>
  <conditionalFormatting sqref="B1097:B1098 B1137 F1212">
    <cfRule type="expression" dxfId="284" priority="348">
      <formula>(RIGHT($A1095,1)=".")</formula>
    </cfRule>
  </conditionalFormatting>
  <conditionalFormatting sqref="B1148">
    <cfRule type="expression" dxfId="283" priority="347">
      <formula>(RIGHT($A1148,1)=".")</formula>
    </cfRule>
  </conditionalFormatting>
  <conditionalFormatting sqref="B1148">
    <cfRule type="expression" dxfId="282" priority="346">
      <formula>(RIGHT($A1148,1)=".")</formula>
    </cfRule>
  </conditionalFormatting>
  <conditionalFormatting sqref="B1190">
    <cfRule type="expression" dxfId="281" priority="345">
      <formula>(RIGHT($A1190,1)=".")</formula>
    </cfRule>
  </conditionalFormatting>
  <conditionalFormatting sqref="B1213:D1215">
    <cfRule type="expression" dxfId="280" priority="344">
      <formula>(RIGHT($A1213,1)=".")</formula>
    </cfRule>
  </conditionalFormatting>
  <conditionalFormatting sqref="B1212">
    <cfRule type="expression" dxfId="279" priority="343">
      <formula>(RIGHT($A1217,1)=".")</formula>
    </cfRule>
  </conditionalFormatting>
  <conditionalFormatting sqref="B1130">
    <cfRule type="expression" dxfId="278" priority="342">
      <formula>(RIGHT($A1130,1)=".")</formula>
    </cfRule>
  </conditionalFormatting>
  <conditionalFormatting sqref="F1212 F1305">
    <cfRule type="expression" dxfId="277" priority="340">
      <formula>(RIGHT($A1211,1)=".")</formula>
    </cfRule>
  </conditionalFormatting>
  <conditionalFormatting sqref="B1211:B1212">
    <cfRule type="expression" dxfId="276" priority="339">
      <formula>(RIGHT($A1218,1)=".")</formula>
    </cfRule>
  </conditionalFormatting>
  <conditionalFormatting sqref="B1278">
    <cfRule type="expression" dxfId="275" priority="338">
      <formula>(RIGHT($A1287,1)=".")</formula>
    </cfRule>
  </conditionalFormatting>
  <conditionalFormatting sqref="F1287">
    <cfRule type="expression" dxfId="274" priority="337">
      <formula>AND(D1277="",E1277&lt;&gt;0)</formula>
    </cfRule>
  </conditionalFormatting>
  <conditionalFormatting sqref="E1287">
    <cfRule type="expression" dxfId="273" priority="336">
      <formula>AND(C1278="",D1278&lt;&gt;0)</formula>
    </cfRule>
  </conditionalFormatting>
  <conditionalFormatting sqref="C1162">
    <cfRule type="expression" dxfId="272" priority="335">
      <formula>(RIGHT($A1162,1)=".")</formula>
    </cfRule>
  </conditionalFormatting>
  <conditionalFormatting sqref="C1181:C1182">
    <cfRule type="expression" dxfId="271" priority="334">
      <formula>(RIGHT($A1181,1)=".")</formula>
    </cfRule>
  </conditionalFormatting>
  <conditionalFormatting sqref="B1170:E1171">
    <cfRule type="expression" dxfId="270" priority="333">
      <formula>(RIGHT($A1170,1)=".")</formula>
    </cfRule>
  </conditionalFormatting>
  <conditionalFormatting sqref="C1181:C1182">
    <cfRule type="expression" dxfId="269" priority="332">
      <formula>(RIGHT($A1181,1)=".")</formula>
    </cfRule>
  </conditionalFormatting>
  <conditionalFormatting sqref="C1179">
    <cfRule type="expression" dxfId="268" priority="330">
      <formula>(RIGHT($A1179,1)=".")</formula>
    </cfRule>
  </conditionalFormatting>
  <conditionalFormatting sqref="D1173:D1177">
    <cfRule type="expression" dxfId="267" priority="329">
      <formula>(RIGHT($A1173,1)=".")</formula>
    </cfRule>
  </conditionalFormatting>
  <conditionalFormatting sqref="B1184:C1184">
    <cfRule type="expression" dxfId="266" priority="328">
      <formula>(RIGHT($A1184,1)=".")</formula>
    </cfRule>
  </conditionalFormatting>
  <conditionalFormatting sqref="B1184:C1184">
    <cfRule type="expression" dxfId="265" priority="327">
      <formula>(RIGHT($A1184,1)=".")</formula>
    </cfRule>
  </conditionalFormatting>
  <conditionalFormatting sqref="B1184">
    <cfRule type="expression" dxfId="264" priority="326">
      <formula>(RIGHT($A1184,1)=".")</formula>
    </cfRule>
  </conditionalFormatting>
  <conditionalFormatting sqref="B1184">
    <cfRule type="expression" dxfId="263" priority="325">
      <formula>(RIGHT($A1184,1)=".")</formula>
    </cfRule>
  </conditionalFormatting>
  <conditionalFormatting sqref="B1183">
    <cfRule type="expression" dxfId="262" priority="324">
      <formula>(RIGHT($A1183,1)=".")</formula>
    </cfRule>
  </conditionalFormatting>
  <conditionalFormatting sqref="B1183">
    <cfRule type="expression" dxfId="261" priority="323">
      <formula>(RIGHT($A1183,1)=".")</formula>
    </cfRule>
  </conditionalFormatting>
  <conditionalFormatting sqref="B1183">
    <cfRule type="expression" dxfId="260" priority="322">
      <formula>(RIGHT($A1183,1)=".")</formula>
    </cfRule>
  </conditionalFormatting>
  <conditionalFormatting sqref="B1183">
    <cfRule type="expression" dxfId="259" priority="321">
      <formula>(RIGHT($A1183,1)=".")</formula>
    </cfRule>
  </conditionalFormatting>
  <conditionalFormatting sqref="F1324">
    <cfRule type="expression" dxfId="258" priority="320">
      <formula>(RIGHT($A1053,1)=".")</formula>
    </cfRule>
  </conditionalFormatting>
  <conditionalFormatting sqref="F1259:F1261">
    <cfRule type="expression" dxfId="257" priority="319">
      <formula>(RIGHT($A1011,1)=".")</formula>
    </cfRule>
  </conditionalFormatting>
  <conditionalFormatting sqref="F1258 F1265">
    <cfRule type="expression" dxfId="256" priority="318">
      <formula>(RIGHT($A1009,1)=".")</formula>
    </cfRule>
  </conditionalFormatting>
  <conditionalFormatting sqref="F1225">
    <cfRule type="expression" dxfId="255" priority="317">
      <formula>(RIGHT($A998,1)=".")</formula>
    </cfRule>
  </conditionalFormatting>
  <conditionalFormatting sqref="B1062:F1062">
    <cfRule type="expression" dxfId="254" priority="316">
      <formula>(RIGHT($A1045,1)=".")</formula>
    </cfRule>
  </conditionalFormatting>
  <conditionalFormatting sqref="B1071:F1071">
    <cfRule type="expression" dxfId="253" priority="315">
      <formula>(RIGHT($A1082,1)=".")</formula>
    </cfRule>
  </conditionalFormatting>
  <conditionalFormatting sqref="B1073:E1073 F1086:F1088 F1090:F1092 B1127:E1129">
    <cfRule type="expression" dxfId="252" priority="314">
      <formula>(RIGHT($A1074,1)=".")</formula>
    </cfRule>
  </conditionalFormatting>
  <conditionalFormatting sqref="F1322">
    <cfRule type="expression" dxfId="251" priority="313">
      <formula>(RIGHT($A998,1)=".")</formula>
    </cfRule>
  </conditionalFormatting>
  <conditionalFormatting sqref="F1057:F1058">
    <cfRule type="expression" dxfId="250" priority="312">
      <formula>(RIGHT($A1063,1)=".")</formula>
    </cfRule>
  </conditionalFormatting>
  <conditionalFormatting sqref="F1057">
    <cfRule type="expression" dxfId="249" priority="311">
      <formula>(RIGHT($A1062,1)=".")</formula>
    </cfRule>
  </conditionalFormatting>
  <conditionalFormatting sqref="F1090 F1086">
    <cfRule type="expression" dxfId="248" priority="310">
      <formula>(RIGHT($A1123,1)=".")</formula>
    </cfRule>
  </conditionalFormatting>
  <conditionalFormatting sqref="B1000:E1001">
    <cfRule type="expression" dxfId="247" priority="309">
      <formula>(RIGHT($A1000,1)=".")</formula>
    </cfRule>
  </conditionalFormatting>
  <conditionalFormatting sqref="E1000:E1001">
    <cfRule type="expression" dxfId="246" priority="308">
      <formula>AND(C1000="",D1000&lt;&gt;0)</formula>
    </cfRule>
  </conditionalFormatting>
  <conditionalFormatting sqref="F1248:F1250">
    <cfRule type="expression" dxfId="245" priority="307">
      <formula>(RIGHT($A999,1)=".")</formula>
    </cfRule>
  </conditionalFormatting>
  <conditionalFormatting sqref="F1252:F1253">
    <cfRule type="expression" dxfId="244" priority="306">
      <formula>(RIGHT($A1002,1)=".")</formula>
    </cfRule>
  </conditionalFormatting>
  <conditionalFormatting sqref="F1087:F1088 F1080:F1081">
    <cfRule type="expression" dxfId="243" priority="305">
      <formula>(RIGHT($A1106,1)=".")</formula>
    </cfRule>
  </conditionalFormatting>
  <conditionalFormatting sqref="F1005">
    <cfRule type="expression" dxfId="242" priority="304">
      <formula>(RIGHT($A1045,1)=".")</formula>
    </cfRule>
  </conditionalFormatting>
  <conditionalFormatting sqref="F1006">
    <cfRule type="expression" dxfId="241" priority="303">
      <formula>(RIGHT($A1017,1)=".")</formula>
    </cfRule>
  </conditionalFormatting>
  <conditionalFormatting sqref="F1006">
    <cfRule type="expression" dxfId="240" priority="302">
      <formula>(RIGHT($A1046,1)=".")</formula>
    </cfRule>
  </conditionalFormatting>
  <conditionalFormatting sqref="F1328">
    <cfRule type="expression" dxfId="239" priority="301">
      <formula>(RIGHT($A1047,1)=".")</formula>
    </cfRule>
  </conditionalFormatting>
  <conditionalFormatting sqref="F1047:F1048">
    <cfRule type="expression" dxfId="238" priority="300">
      <formula>(RIGHT($A1120,1)=".")</formula>
    </cfRule>
  </conditionalFormatting>
  <conditionalFormatting sqref="F1068:F1069">
    <cfRule type="expression" dxfId="237" priority="299">
      <formula>(RIGHT($A1047,1)=".")</formula>
    </cfRule>
  </conditionalFormatting>
  <conditionalFormatting sqref="F1262">
    <cfRule type="expression" dxfId="236" priority="298">
      <formula>(RIGHT($A1015,1)=".")</formula>
    </cfRule>
  </conditionalFormatting>
  <conditionalFormatting sqref="F999">
    <cfRule type="expression" dxfId="235" priority="297">
      <formula>(RIGHT($A1043,1)=".")</formula>
    </cfRule>
  </conditionalFormatting>
  <conditionalFormatting sqref="F991 F989 F1040:F1041">
    <cfRule type="expression" dxfId="234" priority="296">
      <formula>(RIGHT($A1011,1)=".")</formula>
    </cfRule>
  </conditionalFormatting>
  <conditionalFormatting sqref="F1068">
    <cfRule type="expression" dxfId="233" priority="295">
      <formula>(RIGHT($A1094,1)=".")</formula>
    </cfRule>
  </conditionalFormatting>
  <conditionalFormatting sqref="F1052">
    <cfRule type="expression" dxfId="232" priority="294">
      <formula>(RIGHT($A1076,1)=".")</formula>
    </cfRule>
  </conditionalFormatting>
  <conditionalFormatting sqref="F1006">
    <cfRule type="expression" dxfId="231" priority="293">
      <formula>(RIGHT($A1050,1)=".")</formula>
    </cfRule>
  </conditionalFormatting>
  <conditionalFormatting sqref="F1039:F1040 F1042">
    <cfRule type="expression" dxfId="230" priority="292">
      <formula>(RIGHT($A1062,1)=".")</formula>
    </cfRule>
  </conditionalFormatting>
  <conditionalFormatting sqref="F1001:F1002">
    <cfRule type="expression" dxfId="229" priority="291">
      <formula>(RIGHT($A1044,1)=".")</formula>
    </cfRule>
  </conditionalFormatting>
  <conditionalFormatting sqref="F986:F987 F993:F994">
    <cfRule type="expression" dxfId="228" priority="290">
      <formula>(RIGHT($A1009,1)=".")</formula>
    </cfRule>
  </conditionalFormatting>
  <conditionalFormatting sqref="F1330:F1331">
    <cfRule type="expression" dxfId="227" priority="289">
      <formula>(RIGHT($A1085,1)=".")</formula>
    </cfRule>
  </conditionalFormatting>
  <conditionalFormatting sqref="E1058">
    <cfRule type="expression" dxfId="226" priority="288">
      <formula>(RIGHT($A1058,1)=".")</formula>
    </cfRule>
  </conditionalFormatting>
  <conditionalFormatting sqref="E1058">
    <cfRule type="expression" dxfId="225" priority="287">
      <formula>AND(C1058="",D1058&lt;&gt;0)</formula>
    </cfRule>
  </conditionalFormatting>
  <conditionalFormatting sqref="E1072">
    <cfRule type="expression" dxfId="224" priority="286">
      <formula>(RIGHT($A1073,1)=".")</formula>
    </cfRule>
  </conditionalFormatting>
  <conditionalFormatting sqref="F1085">
    <cfRule type="expression" dxfId="223" priority="285">
      <formula>(RIGHT($A1111,1)=".")</formula>
    </cfRule>
  </conditionalFormatting>
  <conditionalFormatting sqref="F1070 F1081:F1083 F1086">
    <cfRule type="expression" dxfId="222" priority="284">
      <formula>(RIGHT($A1085,1)=".")</formula>
    </cfRule>
  </conditionalFormatting>
  <conditionalFormatting sqref="F1076">
    <cfRule type="expression" dxfId="221" priority="283">
      <formula>(RIGHT($A1092,1)=".")</formula>
    </cfRule>
  </conditionalFormatting>
  <conditionalFormatting sqref="F1085">
    <cfRule type="expression" dxfId="220" priority="282">
      <formula>(RIGHT($A1122,1)=".")</formula>
    </cfRule>
  </conditionalFormatting>
  <conditionalFormatting sqref="C1149">
    <cfRule type="expression" dxfId="219" priority="281">
      <formula>(RIGHT($A1149,1)=".")</formula>
    </cfRule>
  </conditionalFormatting>
  <conditionalFormatting sqref="E1149">
    <cfRule type="expression" dxfId="218" priority="280">
      <formula>(RIGHT($A1148,1)=".")</formula>
    </cfRule>
  </conditionalFormatting>
  <conditionalFormatting sqref="E1149">
    <cfRule type="expression" dxfId="217" priority="279">
      <formula>(RIGHT($A1148,1)=".")</formula>
    </cfRule>
  </conditionalFormatting>
  <conditionalFormatting sqref="F1150">
    <cfRule type="expression" dxfId="216" priority="278">
      <formula>(RIGHT($A1149,1)=".")</formula>
    </cfRule>
  </conditionalFormatting>
  <conditionalFormatting sqref="F1093:F1094 F1090 F1086:F1087">
    <cfRule type="expression" dxfId="215" priority="277">
      <formula>(RIGHT($A1115,1)=".")</formula>
    </cfRule>
  </conditionalFormatting>
  <conditionalFormatting sqref="F1092 F1088">
    <cfRule type="expression" dxfId="214" priority="276">
      <formula>(RIGHT($A1124,1)=".")</formula>
    </cfRule>
  </conditionalFormatting>
  <conditionalFormatting sqref="D1216">
    <cfRule type="expression" dxfId="213" priority="275">
      <formula>(RIGHT($A1216,1)=".")</formula>
    </cfRule>
  </conditionalFormatting>
  <conditionalFormatting sqref="B1190">
    <cfRule type="expression" dxfId="212" priority="274">
      <formula>(RIGHT($A1190,1)=".")</formula>
    </cfRule>
  </conditionalFormatting>
  <conditionalFormatting sqref="B1190">
    <cfRule type="expression" dxfId="211" priority="273">
      <formula>(RIGHT($A1190,1)=".")</formula>
    </cfRule>
  </conditionalFormatting>
  <conditionalFormatting sqref="B1190">
    <cfRule type="expression" dxfId="210" priority="272">
      <formula>(RIGHT($A1190,1)=".")</formula>
    </cfRule>
  </conditionalFormatting>
  <conditionalFormatting sqref="B1190">
    <cfRule type="expression" dxfId="209" priority="271">
      <formula>(RIGHT($A1190,1)=".")</formula>
    </cfRule>
  </conditionalFormatting>
  <conditionalFormatting sqref="B1190">
    <cfRule type="expression" dxfId="208" priority="270">
      <formula>(RIGHT($A1190,1)=".")</formula>
    </cfRule>
  </conditionalFormatting>
  <conditionalFormatting sqref="B1190">
    <cfRule type="expression" dxfId="207" priority="269">
      <formula>(RIGHT($A1190,1)=".")</formula>
    </cfRule>
  </conditionalFormatting>
  <conditionalFormatting sqref="F990">
    <cfRule type="expression" dxfId="206" priority="268">
      <formula>(RIGHT($A1013,1)=".")</formula>
    </cfRule>
  </conditionalFormatting>
  <conditionalFormatting sqref="F988 F995 F1037:F1040 F1045 F1043 F1051">
    <cfRule type="expression" dxfId="205" priority="267">
      <formula>(RIGHT($A1012,1)=".")</formula>
    </cfRule>
  </conditionalFormatting>
  <conditionalFormatting sqref="F989 F1034:F1037 F1045:F1046 F1048 F1083">
    <cfRule type="expression" dxfId="204" priority="265">
      <formula>(RIGHT($A1014,1)=".")</formula>
    </cfRule>
  </conditionalFormatting>
  <conditionalFormatting sqref="F1221">
    <cfRule type="expression" dxfId="203" priority="264">
      <formula>(RIGHT($A996,1)=".")</formula>
    </cfRule>
  </conditionalFormatting>
  <conditionalFormatting sqref="F996">
    <cfRule type="expression" dxfId="202" priority="263">
      <formula>(RIGHT($A1020,1)=".")</formula>
    </cfRule>
  </conditionalFormatting>
  <conditionalFormatting sqref="F1223">
    <cfRule type="expression" dxfId="201" priority="262">
      <formula>(RIGHT($A997,1)=".")</formula>
    </cfRule>
  </conditionalFormatting>
  <conditionalFormatting sqref="F991 F1028 F1031:F1035 F1059">
    <cfRule type="expression" dxfId="200" priority="260">
      <formula>(RIGHT($A1017,1)=".")</formula>
    </cfRule>
  </conditionalFormatting>
  <conditionalFormatting sqref="F992 F1026 F1029:F1031 F1054 F1077">
    <cfRule type="expression" dxfId="199" priority="259">
      <formula>(RIGHT($A1019,1)=".")</formula>
    </cfRule>
  </conditionalFormatting>
  <conditionalFormatting sqref="F993">
    <cfRule type="expression" dxfId="198" priority="258">
      <formula>(RIGHT($A1020,1)=".")</formula>
    </cfRule>
  </conditionalFormatting>
  <conditionalFormatting sqref="F997">
    <cfRule type="expression" dxfId="197" priority="257">
      <formula>(RIGHT($A1041,1)=".")</formula>
    </cfRule>
  </conditionalFormatting>
  <conditionalFormatting sqref="F995 F1027 F1055 F1074 F1089 F1092:F1093">
    <cfRule type="expression" dxfId="196" priority="255">
      <formula>(RIGHT($A1023,1)=".")</formula>
    </cfRule>
  </conditionalFormatting>
  <conditionalFormatting sqref="F1004">
    <cfRule type="expression" dxfId="195" priority="254">
      <formula>(RIGHT($A1044,1)=".")</formula>
    </cfRule>
  </conditionalFormatting>
  <conditionalFormatting sqref="F997 F1024:F1025">
    <cfRule type="expression" dxfId="194" priority="253">
      <formula>(RIGHT($A1026,1)=".")</formula>
    </cfRule>
  </conditionalFormatting>
  <conditionalFormatting sqref="F1005">
    <cfRule type="expression" dxfId="193" priority="252">
      <formula>(RIGHT($A1049,1)=".")</formula>
    </cfRule>
  </conditionalFormatting>
  <conditionalFormatting sqref="F988">
    <cfRule type="expression" dxfId="192" priority="248">
      <formula>(RIGHT($A1009,1)=".")</formula>
    </cfRule>
  </conditionalFormatting>
  <conditionalFormatting sqref="F998 F1018">
    <cfRule type="expression" dxfId="191" priority="246">
      <formula>(RIGHT($A1029,1)=".")</formula>
    </cfRule>
  </conditionalFormatting>
  <conditionalFormatting sqref="F999 F1014 F1016">
    <cfRule type="expression" dxfId="190" priority="245">
      <formula>(RIGHT($A1031,1)=".")</formula>
    </cfRule>
  </conditionalFormatting>
  <conditionalFormatting sqref="F1000:F1001 F1012">
    <cfRule type="expression" dxfId="189" priority="243">
      <formula>(RIGHT($A1033,1)=".")</formula>
    </cfRule>
  </conditionalFormatting>
  <conditionalFormatting sqref="F1002:F1003">
    <cfRule type="expression" dxfId="188" priority="242">
      <formula>(RIGHT($A1035,1)=".")</formula>
    </cfRule>
  </conditionalFormatting>
  <conditionalFormatting sqref="F1004 F1010">
    <cfRule type="expression" dxfId="187" priority="240">
      <formula>(RIGHT($A1038,1)=".")</formula>
    </cfRule>
  </conditionalFormatting>
  <conditionalFormatting sqref="F1005 F1008">
    <cfRule type="expression" dxfId="186" priority="238">
      <formula>(RIGHT($A1040,1)=".")</formula>
    </cfRule>
  </conditionalFormatting>
  <conditionalFormatting sqref="F1006">
    <cfRule type="expression" dxfId="185" priority="237">
      <formula>(RIGHT($A1041,1)=".")</formula>
    </cfRule>
  </conditionalFormatting>
  <conditionalFormatting sqref="F1022">
    <cfRule type="expression" dxfId="184" priority="236">
      <formula>(RIGHT($A1052,1)=".")</formula>
    </cfRule>
  </conditionalFormatting>
  <conditionalFormatting sqref="F1007">
    <cfRule type="expression" dxfId="183" priority="235">
      <formula>(RIGHT($A1042,1)=".")</formula>
    </cfRule>
  </conditionalFormatting>
  <conditionalFormatting sqref="F1043:F1044">
    <cfRule type="expression" dxfId="182" priority="232">
      <formula>(RIGHT($A1068,1)=".")</formula>
    </cfRule>
  </conditionalFormatting>
  <conditionalFormatting sqref="F1049">
    <cfRule type="expression" dxfId="181" priority="226">
      <formula>(RIGHT($A1074,1)=".")</formula>
    </cfRule>
  </conditionalFormatting>
  <conditionalFormatting sqref="F1021">
    <cfRule type="expression" dxfId="180" priority="225">
      <formula>(RIGHT($A1051,1)=".")</formula>
    </cfRule>
  </conditionalFormatting>
  <conditionalFormatting sqref="F1009">
    <cfRule type="expression" dxfId="179" priority="224">
      <formula>(RIGHT($A1051,1)=".")</formula>
    </cfRule>
  </conditionalFormatting>
  <conditionalFormatting sqref="F1011">
    <cfRule type="expression" dxfId="178" priority="222">
      <formula>(RIGHT($A1052,1)=".")</formula>
    </cfRule>
  </conditionalFormatting>
  <conditionalFormatting sqref="F1051">
    <cfRule type="expression" dxfId="177" priority="217">
      <formula>(RIGHT($A1077,1)=".")</formula>
    </cfRule>
  </conditionalFormatting>
  <conditionalFormatting sqref="F1053">
    <cfRule type="expression" dxfId="176" priority="214">
      <formula>(RIGHT($A1080,1)=".")</formula>
    </cfRule>
  </conditionalFormatting>
  <conditionalFormatting sqref="F1065">
    <cfRule type="expression" dxfId="175" priority="213">
      <formula>(RIGHT($A1090,1)=".")</formula>
    </cfRule>
  </conditionalFormatting>
  <conditionalFormatting sqref="F1066">
    <cfRule type="expression" dxfId="174" priority="212">
      <formula>(RIGHT($A1092,1)=".")</formula>
    </cfRule>
  </conditionalFormatting>
  <conditionalFormatting sqref="F1069">
    <cfRule type="expression" dxfId="173" priority="211">
      <formula>(RIGHT($A1095,1)=".")</formula>
    </cfRule>
  </conditionalFormatting>
  <conditionalFormatting sqref="F1070">
    <cfRule type="expression" dxfId="172" priority="210">
      <formula>(RIGHT($A1097,1)=".")</formula>
    </cfRule>
  </conditionalFormatting>
  <conditionalFormatting sqref="F1072">
    <cfRule type="expression" dxfId="171" priority="209">
      <formula>(RIGHT($A1084,1)=".")</formula>
    </cfRule>
  </conditionalFormatting>
  <conditionalFormatting sqref="F1072">
    <cfRule type="expression" dxfId="170" priority="208">
      <formula>(RIGHT($A1100,1)=".")</formula>
    </cfRule>
  </conditionalFormatting>
  <conditionalFormatting sqref="F1073">
    <cfRule type="expression" dxfId="169" priority="207">
      <formula>(RIGHT($A1101,1)=".")</formula>
    </cfRule>
  </conditionalFormatting>
  <conditionalFormatting sqref="F1075">
    <cfRule type="expression" dxfId="168" priority="206">
      <formula>(RIGHT($A1090,1)=".")</formula>
    </cfRule>
  </conditionalFormatting>
  <conditionalFormatting sqref="F1085">
    <cfRule type="expression" dxfId="167" priority="205">
      <formula>(RIGHT($A1100,1)=".")</formula>
    </cfRule>
  </conditionalFormatting>
  <conditionalFormatting sqref="F1084">
    <cfRule type="expression" dxfId="166" priority="201">
      <formula>(RIGHT($A1109,1)=".")</formula>
    </cfRule>
  </conditionalFormatting>
  <conditionalFormatting sqref="F1092:F1093">
    <cfRule type="expression" dxfId="165" priority="199">
      <formula>(RIGHT($A1117,1)=".")</formula>
    </cfRule>
  </conditionalFormatting>
  <conditionalFormatting sqref="F1091:F1092">
    <cfRule type="expression" dxfId="164" priority="198">
      <formula>(RIGHT($A1126,1)=".")</formula>
    </cfRule>
  </conditionalFormatting>
  <conditionalFormatting sqref="F1090">
    <cfRule type="expression" dxfId="163" priority="197">
      <formula>(RIGHT($A1116,1)=".")</formula>
    </cfRule>
  </conditionalFormatting>
  <conditionalFormatting sqref="F1085">
    <cfRule type="expression" dxfId="162" priority="196">
      <formula>(RIGHT($A1114,1)=".")</formula>
    </cfRule>
  </conditionalFormatting>
  <conditionalFormatting sqref="F1098">
    <cfRule type="expression" dxfId="161" priority="193">
      <formula>(RIGHT($A1133,1)=".")</formula>
    </cfRule>
  </conditionalFormatting>
  <conditionalFormatting sqref="F1096">
    <cfRule type="expression" dxfId="160" priority="191">
      <formula>(RIGHT($A1132,1)=".")</formula>
    </cfRule>
  </conditionalFormatting>
  <conditionalFormatting sqref="F1098">
    <cfRule type="expression" dxfId="159" priority="184">
      <formula>(RIGHT($A1125,1)=".")</formula>
    </cfRule>
  </conditionalFormatting>
  <conditionalFormatting sqref="F1096">
    <cfRule type="expression" dxfId="158" priority="182">
      <formula>(RIGHT($A1124,1)=".")</formula>
    </cfRule>
  </conditionalFormatting>
  <conditionalFormatting sqref="F1090:F1091">
    <cfRule type="expression" dxfId="157" priority="181">
      <formula>(RIGHT($A1120,1)=".")</formula>
    </cfRule>
  </conditionalFormatting>
  <conditionalFormatting sqref="F1093">
    <cfRule type="expression" dxfId="156" priority="179">
      <formula>(RIGHT($A1105,1)=".")</formula>
    </cfRule>
  </conditionalFormatting>
  <conditionalFormatting sqref="F1091">
    <cfRule type="expression" dxfId="155" priority="177">
      <formula>(RIGHT($A1104,1)=".")</formula>
    </cfRule>
  </conditionalFormatting>
  <conditionalFormatting sqref="F1088">
    <cfRule type="expression" dxfId="154" priority="176">
      <formula>(RIGHT($A1102,1)=".")</formula>
    </cfRule>
  </conditionalFormatting>
  <conditionalFormatting sqref="D1343:D1346">
    <cfRule type="expression" dxfId="153" priority="173">
      <formula>(RIGHT($A1343,1)=".")</formula>
    </cfRule>
  </conditionalFormatting>
  <conditionalFormatting sqref="D1341">
    <cfRule type="expression" dxfId="152" priority="172">
      <formula>(RIGHT($A1341,1)=".")</formula>
    </cfRule>
  </conditionalFormatting>
  <conditionalFormatting sqref="B1094">
    <cfRule type="expression" dxfId="151" priority="170">
      <formula>(RIGHT($A1094,1)=".")</formula>
    </cfRule>
  </conditionalFormatting>
  <conditionalFormatting sqref="B1350:B1353 F1349:F1353 B1354:F1355 B1357:E1358 B1377:E1378 F1356:F1383 B1387:F1393 B1395:F1395 B1396:C1397 E1396:F1397 B1399:E1399 E1400:F1401 B1400:C1401 E1406:E1408 F1403:F1408">
    <cfRule type="expression" dxfId="150" priority="168">
      <formula>(RIGHT($A1349,1)=".")</formula>
    </cfRule>
  </conditionalFormatting>
  <conditionalFormatting sqref="F1349:F1383 F1386:F1393 F1395:F1397 F1400:F1401 F1403:F1408">
    <cfRule type="expression" dxfId="149" priority="167">
      <formula>AND(D1349="",E1349&lt;&gt;0)</formula>
    </cfRule>
  </conditionalFormatting>
  <conditionalFormatting sqref="F1358 F1360:F1367 F1373 F1376 F1378:F1380 F1382:F1383 F1390">
    <cfRule type="expression" dxfId="148" priority="166">
      <formula>(RIGHT($A1357,1)=".")</formula>
    </cfRule>
  </conditionalFormatting>
  <conditionalFormatting sqref="C1403:F1403">
    <cfRule type="expression" dxfId="147" priority="165">
      <formula>(RIGHT($A1403,1)=".")</formula>
    </cfRule>
  </conditionalFormatting>
  <conditionalFormatting sqref="B1358:C1358">
    <cfRule type="expression" dxfId="146" priority="164">
      <formula>(RIGHT($A1358,1)=".")</formula>
    </cfRule>
  </conditionalFormatting>
  <conditionalFormatting sqref="B1358:C1358">
    <cfRule type="expression" dxfId="145" priority="163">
      <formula>(RIGHT($A1358,1)=".")</formula>
    </cfRule>
  </conditionalFormatting>
  <conditionalFormatting sqref="F1368:F1370">
    <cfRule type="expression" dxfId="144" priority="162">
      <formula>(RIGHT($A1366,1)=".")</formula>
    </cfRule>
  </conditionalFormatting>
  <conditionalFormatting sqref="B1359">
    <cfRule type="expression" dxfId="143" priority="161">
      <formula>(RIGHT($A1359,1)=".")</formula>
    </cfRule>
  </conditionalFormatting>
  <conditionalFormatting sqref="F1384">
    <cfRule type="expression" dxfId="142" priority="160">
      <formula>(RIGHT($A1384,1)=".")</formula>
    </cfRule>
  </conditionalFormatting>
  <conditionalFormatting sqref="F1384">
    <cfRule type="expression" dxfId="141" priority="159">
      <formula>AND(D1384="",E1384&lt;&gt;0)</formula>
    </cfRule>
  </conditionalFormatting>
  <conditionalFormatting sqref="F1384">
    <cfRule type="expression" dxfId="140" priority="158">
      <formula>(RIGHT($A1383,1)=".")</formula>
    </cfRule>
  </conditionalFormatting>
  <conditionalFormatting sqref="B1403">
    <cfRule type="expression" dxfId="139" priority="157">
      <formula>(RIGHT($A1403,1)=".")</formula>
    </cfRule>
  </conditionalFormatting>
  <conditionalFormatting sqref="C1404:E1404">
    <cfRule type="expression" dxfId="138" priority="156">
      <formula>(RIGHT($A1404,1)=".")</formula>
    </cfRule>
  </conditionalFormatting>
  <conditionalFormatting sqref="C1405:E1405">
    <cfRule type="expression" dxfId="137" priority="155">
      <formula>(RIGHT($A1405,1)=".")</formula>
    </cfRule>
  </conditionalFormatting>
  <conditionalFormatting sqref="B1407:B1408">
    <cfRule type="expression" dxfId="136" priority="154">
      <formula>(RIGHT($A1407,1)=".")</formula>
    </cfRule>
  </conditionalFormatting>
  <conditionalFormatting sqref="B1406">
    <cfRule type="expression" dxfId="135" priority="153">
      <formula>(RIGHT($A1406,1)=".")</formula>
    </cfRule>
  </conditionalFormatting>
  <conditionalFormatting sqref="C1406">
    <cfRule type="expression" dxfId="134" priority="152">
      <formula>(RIGHT($A1406,1)=".")</formula>
    </cfRule>
  </conditionalFormatting>
  <conditionalFormatting sqref="C1407">
    <cfRule type="expression" dxfId="133" priority="151">
      <formula>(RIGHT($A1407,1)=".")</formula>
    </cfRule>
  </conditionalFormatting>
  <conditionalFormatting sqref="C1408">
    <cfRule type="expression" dxfId="132" priority="150">
      <formula>(RIGHT($A1408,1)=".")</formula>
    </cfRule>
  </conditionalFormatting>
  <conditionalFormatting sqref="C1386:F1386">
    <cfRule type="expression" dxfId="131" priority="149">
      <formula>(RIGHT($A1386,1)=".")</formula>
    </cfRule>
  </conditionalFormatting>
  <conditionalFormatting sqref="B1386">
    <cfRule type="expression" dxfId="130" priority="148">
      <formula>(RIGHT($A1386,1)=".")</formula>
    </cfRule>
  </conditionalFormatting>
  <conditionalFormatting sqref="B1386">
    <cfRule type="expression" dxfId="129" priority="147">
      <formula>(RIGHT($A1386,1)=".")</formula>
    </cfRule>
  </conditionalFormatting>
  <conditionalFormatting sqref="B1386">
    <cfRule type="expression" dxfId="128" priority="146">
      <formula>(RIGHT($A1386,1)=".")</formula>
    </cfRule>
  </conditionalFormatting>
  <conditionalFormatting sqref="F1388">
    <cfRule type="expression" dxfId="127" priority="145">
      <formula>(RIGHT($A1387,1)=".")</formula>
    </cfRule>
  </conditionalFormatting>
  <conditionalFormatting sqref="F1370">
    <cfRule type="expression" dxfId="126" priority="142">
      <formula>(RIGHT($A1367,1)=".")</formula>
    </cfRule>
  </conditionalFormatting>
  <conditionalFormatting sqref="B1505 A1437:A1439 A1443 A1447:A1452 A1455:A1458 A1461 A1463:A1469 A1472:A1477 A1480 F1485:G1487 A1484:A1489 F1492:F1503 A1497:A1503 D1507:D1513 A1505:A1512 F1506:F1513 A1441 A1491:E1496">
    <cfRule type="expression" dxfId="125" priority="141">
      <formula>(RIGHT($A1437,1)=".")</formula>
    </cfRule>
  </conditionalFormatting>
  <conditionalFormatting sqref="F1485:F1487 F1492:F1504 F1506:F1513">
    <cfRule type="expression" dxfId="124" priority="138">
      <formula>AND(D1485="",E1485&lt;&gt;0)</formula>
    </cfRule>
  </conditionalFormatting>
  <conditionalFormatting sqref="F1497">
    <cfRule type="expression" dxfId="123" priority="137">
      <formula>(RIGHT($A1497,1)=".")</formula>
    </cfRule>
  </conditionalFormatting>
  <conditionalFormatting sqref="F1471">
    <cfRule type="expression" dxfId="122" priority="135">
      <formula>(RIGHT($A1471,1)=".")</formula>
    </cfRule>
  </conditionalFormatting>
  <conditionalFormatting sqref="F1486:G1486">
    <cfRule type="expression" dxfId="121" priority="134">
      <formula>(RIGHT($A1486,1)=".")</formula>
    </cfRule>
  </conditionalFormatting>
  <conditionalFormatting sqref="F1452">
    <cfRule type="expression" dxfId="120" priority="132">
      <formula>(RIGHT($A1452,1)=".")</formula>
    </cfRule>
  </conditionalFormatting>
  <conditionalFormatting sqref="F1452">
    <cfRule type="expression" dxfId="119" priority="131">
      <formula>AND(D1452="",E1452&lt;&gt;0)</formula>
    </cfRule>
  </conditionalFormatting>
  <conditionalFormatting sqref="F1452">
    <cfRule type="expression" dxfId="118" priority="130">
      <formula>(RIGHT($A1452,1)=".")</formula>
    </cfRule>
  </conditionalFormatting>
  <conditionalFormatting sqref="F1471">
    <cfRule type="expression" dxfId="117" priority="129">
      <formula>(RIGHT($A1471,1)=".")</formula>
    </cfRule>
  </conditionalFormatting>
  <conditionalFormatting sqref="F1471">
    <cfRule type="expression" dxfId="116" priority="128">
      <formula>AND(D1471="",E1471&lt;&gt;0)</formula>
    </cfRule>
  </conditionalFormatting>
  <conditionalFormatting sqref="F1471">
    <cfRule type="expression" dxfId="115" priority="127">
      <formula>(RIGHT($A1471,1)=".")</formula>
    </cfRule>
  </conditionalFormatting>
  <conditionalFormatting sqref="F1449">
    <cfRule type="expression" dxfId="114" priority="126">
      <formula>(RIGHT($A1449,1)=".")</formula>
    </cfRule>
  </conditionalFormatting>
  <conditionalFormatting sqref="F1449">
    <cfRule type="expression" dxfId="113" priority="124">
      <formula>AND(D1449="",E1449&lt;&gt;0)</formula>
    </cfRule>
  </conditionalFormatting>
  <conditionalFormatting sqref="F1449">
    <cfRule type="expression" dxfId="112" priority="123">
      <formula>(RIGHT($A1449,1)=".")</formula>
    </cfRule>
  </conditionalFormatting>
  <conditionalFormatting sqref="F1471">
    <cfRule type="expression" dxfId="111" priority="122">
      <formula>AND(D1471="",E1471&lt;&gt;0)</formula>
    </cfRule>
  </conditionalFormatting>
  <conditionalFormatting sqref="F1471">
    <cfRule type="expression" dxfId="110" priority="121">
      <formula>(RIGHT($A1471,1)=".")</formula>
    </cfRule>
  </conditionalFormatting>
  <conditionalFormatting sqref="F1486:G1486">
    <cfRule type="expression" dxfId="109" priority="120">
      <formula>(RIGHT($A1486,1)=".")</formula>
    </cfRule>
  </conditionalFormatting>
  <conditionalFormatting sqref="F1486:G1486">
    <cfRule type="expression" dxfId="108" priority="119">
      <formula>(RIGHT($A1486,1)=".")</formula>
    </cfRule>
  </conditionalFormatting>
  <conditionalFormatting sqref="F1486:G1486">
    <cfRule type="expression" dxfId="107" priority="118">
      <formula>(RIGHT($A1486,1)=".")</formula>
    </cfRule>
  </conditionalFormatting>
  <conditionalFormatting sqref="F1473:G1473">
    <cfRule type="expression" dxfId="106" priority="115">
      <formula>(RIGHT($A1473,1)=".")</formula>
    </cfRule>
  </conditionalFormatting>
  <conditionalFormatting sqref="F1436:G1436">
    <cfRule type="expression" dxfId="105" priority="114">
      <formula>(RIGHT($A1436,1)=".")</formula>
    </cfRule>
  </conditionalFormatting>
  <conditionalFormatting sqref="E1470">
    <cfRule type="expression" dxfId="104" priority="113">
      <formula>(RIGHT($A1470,1)=".")</formula>
    </cfRule>
  </conditionalFormatting>
  <conditionalFormatting sqref="F1442:G1442">
    <cfRule type="expression" dxfId="103" priority="112">
      <formula>(RIGHT($A1442,1)=".")</formula>
    </cfRule>
  </conditionalFormatting>
  <conditionalFormatting sqref="F1442:G1442">
    <cfRule type="expression" dxfId="102" priority="111">
      <formula>(RIGHT($A1442,1)=".")</formula>
    </cfRule>
  </conditionalFormatting>
  <conditionalFormatting sqref="F1436:G1436">
    <cfRule type="expression" dxfId="101" priority="110">
      <formula>(RIGHT($A1436,1)=".")</formula>
    </cfRule>
  </conditionalFormatting>
  <conditionalFormatting sqref="B1472">
    <cfRule type="expression" dxfId="100" priority="109">
      <formula>(RIGHT($A1472,1)=".")</formula>
    </cfRule>
  </conditionalFormatting>
  <conditionalFormatting sqref="F1473:G1473">
    <cfRule type="expression" dxfId="99" priority="108">
      <formula>(RIGHT($A1473,1)=".")</formula>
    </cfRule>
  </conditionalFormatting>
  <conditionalFormatting sqref="F1489:G1489">
    <cfRule type="expression" dxfId="98" priority="107">
      <formula>(RIGHT($A1489,1)=".")</formula>
    </cfRule>
  </conditionalFormatting>
  <conditionalFormatting sqref="F1489:G1489">
    <cfRule type="expression" dxfId="97" priority="106">
      <formula>(RIGHT($A1489,1)=".")</formula>
    </cfRule>
  </conditionalFormatting>
  <conditionalFormatting sqref="F1489:G1489">
    <cfRule type="expression" dxfId="96" priority="105">
      <formula>(RIGHT($A1489,1)=".")</formula>
    </cfRule>
  </conditionalFormatting>
  <conditionalFormatting sqref="F1489:G1489">
    <cfRule type="expression" dxfId="95" priority="104">
      <formula>(RIGHT($A1489,1)=".")</formula>
    </cfRule>
  </conditionalFormatting>
  <conditionalFormatting sqref="F1491:G1491">
    <cfRule type="expression" dxfId="94" priority="103">
      <formula>(RIGHT($A1491,1)=".")</formula>
    </cfRule>
  </conditionalFormatting>
  <conditionalFormatting sqref="B1470">
    <cfRule type="expression" dxfId="93" priority="102">
      <formula>(RIGHT($A1470,1)=".")</formula>
    </cfRule>
  </conditionalFormatting>
  <conditionalFormatting sqref="E1488">
    <cfRule type="expression" dxfId="92" priority="101">
      <formula>(RIGHT($A1488,1)=".")</formula>
    </cfRule>
  </conditionalFormatting>
  <conditionalFormatting sqref="C1442:E1442">
    <cfRule type="expression" dxfId="91" priority="100">
      <formula>(RIGHT($A1442,1)=".")</formula>
    </cfRule>
  </conditionalFormatting>
  <conditionalFormatting sqref="B1470">
    <cfRule type="expression" dxfId="90" priority="99">
      <formula>(RIGHT($A1470,1)=".")</formula>
    </cfRule>
  </conditionalFormatting>
  <conditionalFormatting sqref="B1478">
    <cfRule type="expression" dxfId="89" priority="98">
      <formula>(RIGHT($A1478,1)=".")</formula>
    </cfRule>
  </conditionalFormatting>
  <conditionalFormatting sqref="B1470:D1470">
    <cfRule type="expression" dxfId="88" priority="97">
      <formula>(RIGHT($A1470,1)=".")</formula>
    </cfRule>
  </conditionalFormatting>
  <conditionalFormatting sqref="B1470">
    <cfRule type="expression" dxfId="87" priority="96">
      <formula>(RIGHT($A1470,1)=".")</formula>
    </cfRule>
  </conditionalFormatting>
  <conditionalFormatting sqref="B1470">
    <cfRule type="expression" dxfId="86" priority="95">
      <formula>(RIGHT($A1470,1)=".")</formula>
    </cfRule>
  </conditionalFormatting>
  <conditionalFormatting sqref="B1470">
    <cfRule type="expression" dxfId="85" priority="94">
      <formula>(RIGHT($A1470,1)=".")</formula>
    </cfRule>
  </conditionalFormatting>
  <conditionalFormatting sqref="B1470:D1470">
    <cfRule type="expression" dxfId="84" priority="93">
      <formula>(RIGHT($A1470,1)=".")</formula>
    </cfRule>
  </conditionalFormatting>
  <conditionalFormatting sqref="B1470:D1470">
    <cfRule type="expression" dxfId="83" priority="92">
      <formula>(RIGHT($A1470,1)=".")</formula>
    </cfRule>
  </conditionalFormatting>
  <conditionalFormatting sqref="B1470">
    <cfRule type="expression" dxfId="82" priority="91">
      <formula>(RIGHT($A1470,1)=".")</formula>
    </cfRule>
  </conditionalFormatting>
  <conditionalFormatting sqref="B1470:D1470">
    <cfRule type="expression" dxfId="81" priority="90">
      <formula>(RIGHT($A1470,1)=".")</formula>
    </cfRule>
  </conditionalFormatting>
  <conditionalFormatting sqref="B1478">
    <cfRule type="expression" dxfId="80" priority="89">
      <formula>(RIGHT($A1478,1)=".")</formula>
    </cfRule>
  </conditionalFormatting>
  <conditionalFormatting sqref="B1478">
    <cfRule type="expression" dxfId="79" priority="88">
      <formula>(RIGHT($A1478,1)=".")</formula>
    </cfRule>
  </conditionalFormatting>
  <conditionalFormatting sqref="B1478">
    <cfRule type="expression" dxfId="78" priority="87">
      <formula>(RIGHT($A1478,1)=".")</formula>
    </cfRule>
  </conditionalFormatting>
  <conditionalFormatting sqref="B1478">
    <cfRule type="expression" dxfId="77" priority="86">
      <formula>(RIGHT($A1478,1)=".")</formula>
    </cfRule>
  </conditionalFormatting>
  <conditionalFormatting sqref="B1506">
    <cfRule type="expression" dxfId="76" priority="85">
      <formula>(RIGHT($A1506,1)=".")</formula>
    </cfRule>
  </conditionalFormatting>
  <conditionalFormatting sqref="A1436">
    <cfRule type="expression" dxfId="75" priority="84">
      <formula>(RIGHT($A1436,1)=".")</formula>
    </cfRule>
  </conditionalFormatting>
  <conditionalFormatting sqref="A1436">
    <cfRule type="expression" dxfId="74" priority="83">
      <formula>(RIGHT($A1436,1)=".")</formula>
    </cfRule>
  </conditionalFormatting>
  <conditionalFormatting sqref="A1477 A1490">
    <cfRule type="expression" dxfId="73" priority="82">
      <formula>(RIGHT($A1477,1)=".")</formula>
    </cfRule>
  </conditionalFormatting>
  <conditionalFormatting sqref="A1472">
    <cfRule type="expression" dxfId="72" priority="81">
      <formula>(RIGHT($A1472,1)=".")</formula>
    </cfRule>
  </conditionalFormatting>
  <conditionalFormatting sqref="A1472">
    <cfRule type="expression" dxfId="71" priority="80">
      <formula>(RIGHT($A1472,1)=".")</formula>
    </cfRule>
  </conditionalFormatting>
  <conditionalFormatting sqref="A1472">
    <cfRule type="expression" dxfId="70" priority="79">
      <formula>(RIGHT($A1472,1)=".")</formula>
    </cfRule>
  </conditionalFormatting>
  <conditionalFormatting sqref="A1470">
    <cfRule type="expression" dxfId="69" priority="78">
      <formula>(RIGHT($A1470,1)=".")</formula>
    </cfRule>
  </conditionalFormatting>
  <conditionalFormatting sqref="A1472">
    <cfRule type="expression" dxfId="68" priority="77">
      <formula>(RIGHT($A1472,1)=".")</formula>
    </cfRule>
  </conditionalFormatting>
  <conditionalFormatting sqref="A1472">
    <cfRule type="expression" dxfId="67" priority="76">
      <formula>(RIGHT($A1472,1)=".")</formula>
    </cfRule>
  </conditionalFormatting>
  <conditionalFormatting sqref="A1472">
    <cfRule type="expression" dxfId="66" priority="75">
      <formula>(RIGHT($A1472,1)=".")</formula>
    </cfRule>
  </conditionalFormatting>
  <conditionalFormatting sqref="A1472">
    <cfRule type="expression" dxfId="65" priority="74">
      <formula>(RIGHT($A1472,1)=".")</formula>
    </cfRule>
  </conditionalFormatting>
  <conditionalFormatting sqref="A1472">
    <cfRule type="expression" dxfId="64" priority="73">
      <formula>(RIGHT($A1472,1)=".")</formula>
    </cfRule>
  </conditionalFormatting>
  <conditionalFormatting sqref="A1442">
    <cfRule type="expression" dxfId="63" priority="72">
      <formula>(RIGHT($A1442,1)=".")</formula>
    </cfRule>
  </conditionalFormatting>
  <conditionalFormatting sqref="A1444:A1446">
    <cfRule type="expression" dxfId="62" priority="71">
      <formula>(RIGHT($A1444,1)=".")</formula>
    </cfRule>
  </conditionalFormatting>
  <conditionalFormatting sqref="A1453:A1454">
    <cfRule type="expression" dxfId="61" priority="70">
      <formula>(RIGHT($A1453,1)=".")</formula>
    </cfRule>
  </conditionalFormatting>
  <conditionalFormatting sqref="A1462">
    <cfRule type="expression" dxfId="60" priority="69">
      <formula>(RIGHT($A1462,1)=".")</formula>
    </cfRule>
  </conditionalFormatting>
  <conditionalFormatting sqref="A1470">
    <cfRule type="expression" dxfId="59" priority="68">
      <formula>(RIGHT($A1470,1)=".")</formula>
    </cfRule>
  </conditionalFormatting>
  <conditionalFormatting sqref="A1470">
    <cfRule type="expression" dxfId="58" priority="67">
      <formula>(RIGHT($A1470,1)=".")</formula>
    </cfRule>
  </conditionalFormatting>
  <conditionalFormatting sqref="A1470">
    <cfRule type="expression" dxfId="57" priority="66">
      <formula>(RIGHT($A1470,1)=".")</formula>
    </cfRule>
  </conditionalFormatting>
  <conditionalFormatting sqref="A1470">
    <cfRule type="expression" dxfId="56" priority="65">
      <formula>(RIGHT($A1470,1)=".")</formula>
    </cfRule>
  </conditionalFormatting>
  <conditionalFormatting sqref="A1470">
    <cfRule type="expression" dxfId="55" priority="64">
      <formula>(RIGHT($A1470,1)=".")</formula>
    </cfRule>
  </conditionalFormatting>
  <conditionalFormatting sqref="A1470">
    <cfRule type="expression" dxfId="54" priority="63">
      <formula>(RIGHT($A1470,1)=".")</formula>
    </cfRule>
  </conditionalFormatting>
  <conditionalFormatting sqref="A1470">
    <cfRule type="expression" dxfId="53" priority="62">
      <formula>(RIGHT($A1470,1)=".")</formula>
    </cfRule>
  </conditionalFormatting>
  <conditionalFormatting sqref="A1470">
    <cfRule type="expression" dxfId="52" priority="61">
      <formula>(RIGHT($A1470,1)=".")</formula>
    </cfRule>
  </conditionalFormatting>
  <conditionalFormatting sqref="A1470">
    <cfRule type="expression" dxfId="51" priority="60">
      <formula>(RIGHT($A1470,1)=".")</formula>
    </cfRule>
  </conditionalFormatting>
  <conditionalFormatting sqref="A1481">
    <cfRule type="expression" dxfId="50" priority="59">
      <formula>(RIGHT($A1481,1)=".")</formula>
    </cfRule>
  </conditionalFormatting>
  <conditionalFormatting sqref="A1470">
    <cfRule type="expression" dxfId="49" priority="58">
      <formula>(RIGHT($A1470,1)=".")</formula>
    </cfRule>
  </conditionalFormatting>
  <conditionalFormatting sqref="A1470">
    <cfRule type="expression" dxfId="48" priority="57">
      <formula>(RIGHT($A1470,1)=".")</formula>
    </cfRule>
  </conditionalFormatting>
  <conditionalFormatting sqref="A1470">
    <cfRule type="expression" dxfId="47" priority="56">
      <formula>(RIGHT($A1470,1)=".")</formula>
    </cfRule>
  </conditionalFormatting>
  <conditionalFormatting sqref="A1478:A1479">
    <cfRule type="expression" dxfId="46" priority="55">
      <formula>(RIGHT($A1478,1)=".")</formula>
    </cfRule>
  </conditionalFormatting>
  <conditionalFormatting sqref="A1481">
    <cfRule type="expression" dxfId="45" priority="54">
      <formula>(RIGHT($A1481,1)=".")</formula>
    </cfRule>
  </conditionalFormatting>
  <conditionalFormatting sqref="A1482:A1484">
    <cfRule type="expression" dxfId="44" priority="53">
      <formula>(RIGHT($A1482,1)=".")</formula>
    </cfRule>
  </conditionalFormatting>
  <conditionalFormatting sqref="A1459">
    <cfRule type="expression" dxfId="43" priority="52">
      <formula>(RIGHT($A1459,1)=".")</formula>
    </cfRule>
  </conditionalFormatting>
  <conditionalFormatting sqref="A1440">
    <cfRule type="expression" dxfId="42" priority="51">
      <formula>(RIGHT($A1440,1)=".")</formula>
    </cfRule>
  </conditionalFormatting>
  <conditionalFormatting sqref="A1504">
    <cfRule type="expression" dxfId="41" priority="50">
      <formula>(RIGHT($A1504,1)=".")</formula>
    </cfRule>
  </conditionalFormatting>
  <conditionalFormatting sqref="A1471">
    <cfRule type="expression" dxfId="40" priority="49">
      <formula>(RIGHT($A1471,1)=".")</formula>
    </cfRule>
  </conditionalFormatting>
  <conditionalFormatting sqref="F1470:G1470">
    <cfRule type="expression" dxfId="39" priority="48">
      <formula>(RIGHT($A1470,1)=".")</formula>
    </cfRule>
  </conditionalFormatting>
  <conditionalFormatting sqref="F1472:G1472">
    <cfRule type="expression" dxfId="38" priority="47">
      <formula>(RIGHT($A1472,1)=".")</formula>
    </cfRule>
  </conditionalFormatting>
  <conditionalFormatting sqref="F1488:G1488">
    <cfRule type="expression" dxfId="37" priority="46">
      <formula>(RIGHT($A1488,1)=".")</formula>
    </cfRule>
  </conditionalFormatting>
  <conditionalFormatting sqref="F1488:G1488">
    <cfRule type="expression" dxfId="36" priority="45">
      <formula>(RIGHT($A1488,1)=".")</formula>
    </cfRule>
  </conditionalFormatting>
  <conditionalFormatting sqref="F1488:G1488">
    <cfRule type="expression" dxfId="35" priority="44">
      <formula>(RIGHT($A1488,1)=".")</formula>
    </cfRule>
  </conditionalFormatting>
  <conditionalFormatting sqref="F1490:G1490">
    <cfRule type="expression" dxfId="34" priority="43">
      <formula>(RIGHT($A1490,1)=".")</formula>
    </cfRule>
  </conditionalFormatting>
  <conditionalFormatting sqref="B1436:E1436 B1490:E1490 C1506:E1506 A1460">
    <cfRule type="expression" dxfId="33" priority="42">
      <formula>(RIGHT($A1436,1)=".")</formula>
    </cfRule>
  </conditionalFormatting>
  <conditionalFormatting sqref="B1488">
    <cfRule type="expression" dxfId="32" priority="41">
      <formula>(RIGHT($A1488,1)=".")</formula>
    </cfRule>
  </conditionalFormatting>
  <conditionalFormatting sqref="B1436:E1436">
    <cfRule type="expression" dxfId="31" priority="40">
      <formula>(RIGHT($A1436,1)=".")</formula>
    </cfRule>
  </conditionalFormatting>
  <conditionalFormatting sqref="B1472">
    <cfRule type="expression" dxfId="30" priority="39">
      <formula>(RIGHT($A1472,1)=".")</formula>
    </cfRule>
  </conditionalFormatting>
  <conditionalFormatting sqref="B1472">
    <cfRule type="expression" dxfId="29" priority="38">
      <formula>(RIGHT($A1472,1)=".")</formula>
    </cfRule>
  </conditionalFormatting>
  <conditionalFormatting sqref="B1472">
    <cfRule type="expression" dxfId="28" priority="37">
      <formula>(RIGHT($A1472,1)=".")</formula>
    </cfRule>
  </conditionalFormatting>
  <conditionalFormatting sqref="B1472">
    <cfRule type="expression" dxfId="27" priority="36">
      <formula>(RIGHT($A1472,1)=".")</formula>
    </cfRule>
  </conditionalFormatting>
  <conditionalFormatting sqref="B1488">
    <cfRule type="expression" dxfId="26" priority="35">
      <formula>(RIGHT($A1488,1)=".")</formula>
    </cfRule>
  </conditionalFormatting>
  <conditionalFormatting sqref="B1488">
    <cfRule type="expression" dxfId="25" priority="34">
      <formula>(RIGHT($A1488,1)=".")</formula>
    </cfRule>
  </conditionalFormatting>
  <conditionalFormatting sqref="B1488">
    <cfRule type="expression" dxfId="24" priority="33">
      <formula>(RIGHT($A1488,1)=".")</formula>
    </cfRule>
  </conditionalFormatting>
  <conditionalFormatting sqref="E1470">
    <cfRule type="expression" dxfId="23" priority="32">
      <formula>(RIGHT($A1470,1)=".")</formula>
    </cfRule>
  </conditionalFormatting>
  <conditionalFormatting sqref="B1472:E1472">
    <cfRule type="expression" dxfId="22" priority="31">
      <formula>(RIGHT($A1472,1)=".")</formula>
    </cfRule>
  </conditionalFormatting>
  <conditionalFormatting sqref="B1472:E1472">
    <cfRule type="expression" dxfId="21" priority="30">
      <formula>(RIGHT($A1472,1)=".")</formula>
    </cfRule>
  </conditionalFormatting>
  <conditionalFormatting sqref="C1488">
    <cfRule type="expression" dxfId="20" priority="29">
      <formula>(RIGHT($A1488,1)=".")</formula>
    </cfRule>
  </conditionalFormatting>
  <conditionalFormatting sqref="C1488">
    <cfRule type="expression" dxfId="19" priority="28">
      <formula>(RIGHT($A1488,1)=".")</formula>
    </cfRule>
  </conditionalFormatting>
  <conditionalFormatting sqref="C1488">
    <cfRule type="expression" dxfId="18" priority="27">
      <formula>(RIGHT($A1488,1)=".")</formula>
    </cfRule>
  </conditionalFormatting>
  <conditionalFormatting sqref="C1488">
    <cfRule type="expression" dxfId="17" priority="26">
      <formula>(RIGHT($A1488,1)=".")</formula>
    </cfRule>
  </conditionalFormatting>
  <conditionalFormatting sqref="D1488">
    <cfRule type="expression" dxfId="16" priority="25">
      <formula>(RIGHT($A1488,1)=".")</formula>
    </cfRule>
  </conditionalFormatting>
  <conditionalFormatting sqref="D1488">
    <cfRule type="expression" dxfId="15" priority="24">
      <formula>(RIGHT($A1488,1)=".")</formula>
    </cfRule>
  </conditionalFormatting>
  <conditionalFormatting sqref="D1488">
    <cfRule type="expression" dxfId="14" priority="23">
      <formula>(RIGHT($A1488,1)=".")</formula>
    </cfRule>
  </conditionalFormatting>
  <conditionalFormatting sqref="D1488">
    <cfRule type="expression" dxfId="13" priority="22">
      <formula>(RIGHT($A1488,1)=".")</formula>
    </cfRule>
  </conditionalFormatting>
  <conditionalFormatting sqref="E1488">
    <cfRule type="expression" dxfId="12" priority="21">
      <formula>(RIGHT($A1488,1)=".")</formula>
    </cfRule>
  </conditionalFormatting>
  <conditionalFormatting sqref="E1488">
    <cfRule type="expression" dxfId="11" priority="20">
      <formula>(RIGHT($A1488,1)=".")</formula>
    </cfRule>
  </conditionalFormatting>
  <conditionalFormatting sqref="E1488">
    <cfRule type="expression" dxfId="10" priority="19">
      <formula>(RIGHT($A1488,1)=".")</formula>
    </cfRule>
  </conditionalFormatting>
  <conditionalFormatting sqref="B1502:E1502">
    <cfRule type="expression" dxfId="9" priority="18">
      <formula>(RIGHT($A1501,1)=".")</formula>
    </cfRule>
  </conditionalFormatting>
  <conditionalFormatting sqref="B1498:E1498">
    <cfRule type="expression" dxfId="8" priority="17">
      <formula>(RIGHT($A1496,1)=".")</formula>
    </cfRule>
  </conditionalFormatting>
  <conditionalFormatting sqref="B1497:E1497">
    <cfRule type="expression" dxfId="7" priority="16">
      <formula>(RIGHT($A1495,1)=".")</formula>
    </cfRule>
  </conditionalFormatting>
  <conditionalFormatting sqref="B1503:E1503">
    <cfRule type="expression" dxfId="6" priority="15">
      <formula>(RIGHT($A1502,1)=".")</formula>
    </cfRule>
  </conditionalFormatting>
  <conditionalFormatting sqref="F1470:G1470">
    <cfRule type="expression" dxfId="5" priority="14">
      <formula>(RIGHT($A1470,1)=".")</formula>
    </cfRule>
  </conditionalFormatting>
  <conditionalFormatting sqref="F1472:G1472">
    <cfRule type="expression" dxfId="4" priority="13">
      <formula>(RIGHT($A1472,1)=".")</formula>
    </cfRule>
  </conditionalFormatting>
  <conditionalFormatting sqref="F1488:G1488">
    <cfRule type="expression" dxfId="3" priority="12">
      <formula>(RIGHT($A1488,1)=".")</formula>
    </cfRule>
  </conditionalFormatting>
  <conditionalFormatting sqref="A1513">
    <cfRule type="expression" dxfId="2" priority="11">
      <formula>(RIGHT($A1513,1)=".")</formula>
    </cfRule>
  </conditionalFormatting>
  <conditionalFormatting sqref="B1499:E1501">
    <cfRule type="expression" dxfId="1" priority="10">
      <formula>(RIGHT($A1498,1)=".")</formula>
    </cfRule>
  </conditionalFormatting>
  <conditionalFormatting sqref="C1491:C1492">
    <cfRule type="expression" dxfId="0" priority="5">
      <formula>(RIGHT($A1490,1)=".")</formula>
    </cfRule>
  </conditionalFormatting>
  <pageMargins left="0.39370078740157483" right="0.39370078740157483" top="0.27559055118110237" bottom="0.51181102362204722" header="0.11811023622047245" footer="0.15748031496062992"/>
  <pageSetup paperSize="9" scale="70" fitToHeight="0" orientation="portrait" r:id="rId1"/>
  <headerFooter>
    <oddHeader xml:space="preserve">&amp;L
&amp;R&amp;G
</oddHeader>
    <oddFooter xml:space="preserve">&amp;L&amp;6&amp;K00-032&amp;F&amp;R&amp;"Arial,Normal"&amp;8&amp;P I &amp;N   &amp;9&amp;G  </oddFooter>
  </headerFooter>
  <rowBreaks count="37" manualBreakCount="37">
    <brk id="27" max="6" man="1"/>
    <brk id="36" max="6" man="1"/>
    <brk id="43" max="6" man="1"/>
    <brk id="53" max="6" man="1"/>
    <brk id="74" max="6" man="1"/>
    <brk id="81" max="6" man="1"/>
    <brk id="84" max="6" man="1"/>
    <brk id="96" max="6" man="1"/>
    <brk id="103" max="6" man="1"/>
    <brk id="120" max="6" man="1"/>
    <brk id="134" max="6" man="1"/>
    <brk id="138" max="6" man="1"/>
    <brk id="143" max="6" man="1"/>
    <brk id="147" max="6" man="1"/>
    <brk id="151" max="6" man="1"/>
    <brk id="181" max="6" man="1"/>
    <brk id="191" max="6" man="1"/>
    <brk id="216" max="6" man="1"/>
    <brk id="293" max="6" man="1"/>
    <brk id="313" max="6" man="1"/>
    <brk id="322" max="6" man="1"/>
    <brk id="415" max="6" man="1"/>
    <brk id="461" max="6" man="1"/>
    <brk id="522" max="6" man="1"/>
    <brk id="549" max="6" man="1"/>
    <brk id="749" max="6" man="1"/>
    <brk id="868" max="6" man="1"/>
    <brk id="900" max="6" man="1"/>
    <brk id="936" max="6" man="1"/>
    <brk id="1089" max="6" man="1"/>
    <brk id="1119" max="6" man="1"/>
    <brk id="1279" max="6" man="1"/>
    <brk id="1346" max="6" man="1"/>
    <brk id="1429" max="6" man="1"/>
    <brk id="1450" max="6" man="1"/>
    <brk id="1463" max="6" man="1"/>
    <brk id="1476"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4</vt:i4>
      </vt:variant>
    </vt:vector>
  </HeadingPairs>
  <TitlesOfParts>
    <vt:vector size="6" baseType="lpstr">
      <vt:lpstr>Capa</vt:lpstr>
      <vt:lpstr>M_Q</vt:lpstr>
      <vt:lpstr>Capa!Área_de_Impressão</vt:lpstr>
      <vt:lpstr>M_Q!Área_de_Impressão</vt:lpstr>
      <vt:lpstr>Capa!Títulos_de_Impressão</vt:lpstr>
      <vt:lpstr>M_Q!Títulos_de_Impressão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santos</dc:creator>
  <cp:lastModifiedBy>Patricia Paixão</cp:lastModifiedBy>
  <cp:lastPrinted>2019-01-30T10:21:56Z</cp:lastPrinted>
  <dcterms:created xsi:type="dcterms:W3CDTF">2011-10-14T14:42:48Z</dcterms:created>
  <dcterms:modified xsi:type="dcterms:W3CDTF">2019-05-08T11:07:41Z</dcterms:modified>
</cp:coreProperties>
</file>