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30" yWindow="300" windowWidth="16380" windowHeight="7890"/>
  </bookViews>
  <sheets>
    <sheet name="Final" sheetId="3" r:id="rId1"/>
  </sheets>
  <definedNames>
    <definedName name="_xlnm.Print_Area" localSheetId="0">Final!$A$1:$F$30</definedName>
    <definedName name="Valores_admissiveis" localSheetId="0">Final!#REF!</definedName>
    <definedName name="Valores_admissiveis">#REF!</definedName>
  </definedNames>
  <calcPr calcId="145621"/>
</workbook>
</file>

<file path=xl/calcChain.xml><?xml version="1.0" encoding="utf-8"?>
<calcChain xmlns="http://schemas.openxmlformats.org/spreadsheetml/2006/main">
  <c r="F31" i="3" l="1"/>
  <c r="F24" i="3"/>
  <c r="C26" i="3" l="1"/>
  <c r="C27" i="3"/>
  <c r="C25" i="3" l="1"/>
  <c r="C28" i="3"/>
  <c r="F23" i="3"/>
  <c r="F27" i="3" l="1"/>
  <c r="F26" i="3"/>
  <c r="F20" i="3"/>
  <c r="F21" i="3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2" i="3"/>
  <c r="F25" i="3"/>
  <c r="F29" i="3"/>
  <c r="F30" i="3"/>
  <c r="F28" i="3" l="1"/>
</calcChain>
</file>

<file path=xl/sharedStrings.xml><?xml version="1.0" encoding="utf-8"?>
<sst xmlns="http://schemas.openxmlformats.org/spreadsheetml/2006/main" count="82" uniqueCount="67">
  <si>
    <t>Capítulo/Artigo</t>
  </si>
  <si>
    <t>Designação</t>
  </si>
  <si>
    <t>Qtd.</t>
  </si>
  <si>
    <t>Un.</t>
  </si>
  <si>
    <t>PU</t>
  </si>
  <si>
    <t>Total</t>
  </si>
  <si>
    <t>M2</t>
  </si>
  <si>
    <t>UN</t>
  </si>
  <si>
    <t>Fornecimento e assentamento de aros e tampas redondas para tráfego normal, não ventiladas, em câmaras de visita, em FFD, com abertura útil de 600 mm, da classe D400, conforme norma EN 124.</t>
  </si>
  <si>
    <t>Levantamento de tampas de caixas de visita de infraestruturas diversas para as cotas finais dos pavimentos a executar, incluindo todos os trabalhos e materiais necessários. Nota: O remate final junto dos aros levantados, deverá ser executado em betuminoso com as mesmas carateristicas do pavimento envolvente.</t>
  </si>
  <si>
    <t>Un</t>
  </si>
  <si>
    <t>ANEXO III</t>
  </si>
  <si>
    <t>Drenagem Pluvial</t>
  </si>
  <si>
    <t>Com diâmetro 315mm</t>
  </si>
  <si>
    <t>Execução de corpo completo de câmaras de visita, com 1,00 m de diâmetro interior, executado com anéis pré-fabricados de betão B25, com 0,10 m de espessura, incluindo cúpula tronco-cónica excêntrica com 0,74 m de altura, refechamento de juntas, com profundidade média de 2,00m.</t>
  </si>
  <si>
    <t>Fornecimento e aplicação de  ABGE, para alteamento de bermas, executado por camadas sucessivas até atingir as cotas de trabalho, considerando uma espessura média de 10cm, devidamente regadas  e compactadas mecânicamente, incluindo todos os trabalhos e materiais necessários.</t>
  </si>
  <si>
    <t>MTL</t>
  </si>
  <si>
    <t>Construção de caixa de sargeta completa, com altura inferior a 1,20 m, incluindo todo o movimento de terras necessário, soleira em betão simples de 300 Kg de cimento/m3 e corpo em elementos pré-fabricados e betão, com secção interior de 0,670x0,300, ramal em tubo PP corrugado SN8 diâmetro 200, numa média de 6ml e grelha plana em FFD, com 650x350 mm, da classe C250, conforme norma EN 124, assente em caixa de sargeta.</t>
  </si>
  <si>
    <t>1</t>
  </si>
  <si>
    <t>Estaleiro</t>
  </si>
  <si>
    <t>Montagem, construção, manutenção, desmontagem e demolição do estaleiro e instalações provisórias e implementação do Plano de Prevenção e Gestão de Resíduos. Elaboração das Fichas de Procedimento de Segurança, de acordo com o equipamento e métodos construtivos a utilizar na Obra, a fim de permitir ao Dono da Obra, nos termos do art.º 14 do decreto-lei n.º273/2003 de 29 de Outubro, autorizar a abertura do Estaleiro, trabalhos relativos ao estaleiro, ou relativos a quaiquer outras instalações provisórias de apoio à execução dos trabalhos, incluindo as correspondentes instalações, redes provisórias de água, de esgoto, de electricidade e de meios de telecomunicações, vias internas de circulação e todos os trabalhos necessários, para o conjunto dos trabalhos incluídos na empreitada, conforme especificações do C.E.  Sinalização temporária de trabalhos, de acordo com projecto elaborado nos termos do Decreto Regulamentar 22A/98 de 1 de Outubro, referente a sinalização vertical, horizontal e outros equipamentos necessários, incluindo fornecimento, implantação e colocação.</t>
  </si>
  <si>
    <t>Fornecimento e aplicação de placa de obra de acordo com modelo patente no caderno de encargos, incluindo estrutura de suporte e todos os materiais e trabalhos necessários para a sua boa colocação.</t>
  </si>
  <si>
    <t>2</t>
  </si>
  <si>
    <t>Controlo de qualidade</t>
  </si>
  <si>
    <t>Extração de carotes</t>
  </si>
  <si>
    <t>Execução de ensaios de misturas betuminosas em laboratório a indicar pelo dono de obra.</t>
  </si>
  <si>
    <t>BTM.03 - Determinação da baridade de provetes betuminosos - Baridade saturada com superfície seca - EN 12697-6:2012BTM.03</t>
  </si>
  <si>
    <t>BTM.06 - Determinação da baridade máxima teórica de misturas betuminosas - EN 12697-5:2009 (Método A), EN 12697-5:2009/AC:2012</t>
  </si>
  <si>
    <t>BTM.10 - Determinação da percentagem de betume solúvel - EN 12697-1:2012 (Anexo B: B1 e B2.1)</t>
  </si>
  <si>
    <t>BTM.16 - Determinação da espessura de pavimentos betuminosos de misturas betuminosas - EN 12697-36:2003 (Procedimento 4.1)</t>
  </si>
  <si>
    <t>BTM.17 - Análise granulométrica de misturas betuminosas - EN 12697-2:2015</t>
  </si>
  <si>
    <t>BTM.19 - Determinação das características dos vazios dos provetes de misturas betuminosas - EN 12697-8:2003 (Porosidade)</t>
  </si>
  <si>
    <t>3</t>
  </si>
  <si>
    <t>4</t>
  </si>
  <si>
    <t>Vg</t>
  </si>
  <si>
    <t>Pavimentos</t>
  </si>
  <si>
    <t>AC 14 surf (BB) - Repavimentação com Betão Betuminoso com características de desgaste, aplicado em camada de desgaste, com 6 cm de espessura, incluindo limpeza  da plataforma, frezagem nas zonas de encontros com pavimentos existentes, rega de impregnação e todos os trabalhos inerentes a sua boa execução de acordo com peças escritas e desenhadas do processo. Deverá ainda ser considerada a limpeza de plataforma, bermas, valetas, carga e transporte a depósito vazadouro dos produtos resultantes.</t>
  </si>
  <si>
    <t>Lista de Preços Unitários</t>
  </si>
  <si>
    <t>1,1</t>
  </si>
  <si>
    <t>1,2</t>
  </si>
  <si>
    <t>2,1</t>
  </si>
  <si>
    <t>2,2</t>
  </si>
  <si>
    <t>2,2,1</t>
  </si>
  <si>
    <t>2,2,2</t>
  </si>
  <si>
    <t>2,2,3</t>
  </si>
  <si>
    <t>2,2,4</t>
  </si>
  <si>
    <t>2,2,5</t>
  </si>
  <si>
    <t>2,2,6</t>
  </si>
  <si>
    <t>3,1</t>
  </si>
  <si>
    <t>4,1</t>
  </si>
  <si>
    <t>Execução de caixa de visita quadrada de seção 40x40x120cm,  em elementos pré fabricados de betão,  assente sobre camada de betão, incluindo aro e tampa em ferro fundido dútil,  classe D400,  normalizada de acordo com a NP 124,  com inscrição Águas Pluviais, incluindo todos os trabalhos, ligações e remates necessários.</t>
  </si>
  <si>
    <t>3,1,1</t>
  </si>
  <si>
    <t>3,2</t>
  </si>
  <si>
    <t>3,3</t>
  </si>
  <si>
    <t>3,4</t>
  </si>
  <si>
    <t>3,5</t>
  </si>
  <si>
    <t>4,2</t>
  </si>
  <si>
    <t>4,3</t>
  </si>
  <si>
    <t>4,4</t>
  </si>
  <si>
    <t>4,5</t>
  </si>
  <si>
    <t>4,6</t>
  </si>
  <si>
    <t>T- 96/2020| REQUALIFICAÇÃO E BENEFICIAÇÃO DA RUA DA RESTAURAÇÃO NA LOCALIDADE DE ALCUGULHE - UNIÃO DAS FREGUESIAS DE PARCEIROS E AZOIA</t>
  </si>
  <si>
    <t>Fresagem de camada de pavimento betuminoso existente na faixa de rodagem com uma espessura média de 6cm, incluindo regularização e compactação.</t>
  </si>
  <si>
    <t>M3</t>
  </si>
  <si>
    <t>Fornecimento e aplicação de camada em agregado britado de granulometria extensa (ABGE), devidamente regado, regularizado e compactado, incluíndo todos os trabalhos e materiais.</t>
  </si>
  <si>
    <t xml:space="preserve">Escavação mecânica em terra (80%), terra dura ou rocha branda (20%), em abertura de caixa em bermas e/ou faixa de rodagem, com 50m de profundidade média, devendo a delimitação ser indicada pela fiscalização, incluindo escavação, carga, transporte e descarga dos produtos sobrantes e sua colocação em vazadouro certificado, eventual indemnização por depósito. </t>
  </si>
  <si>
    <t>Fornecimento e instalação de tubagem de ligação em PP corrugado SN8,  incluindo escavação mecânica em abertura de vala em terra, terra dura, rocha branda, betão betuminoso, solocimento e betão, podendo estas ser abertas manualmente ou mecanicamente, com profundidade média de 1,50m, com uma largura de fundo de 0,80m, carga, transporte e descarga dos produtos resultantes da escavação e sua colocação em vazadouro certificado, eventual indeminização por depósito, assim como a execução de todos os trabalhos. Nota: Todos os danos causados por esta intervenção são da responsabilidade do adjudicatário. O seu leito deve ser regular e isento de pedras e coberto com uma camada de 0,02 m de areia. Deverá ainda ser considerado o tapamento da vala com ABGE por camadas de 0,20m de espessura devidamente regadas e compactadas, devendo ainda ser considerada a instalação de uma fita de sinalização plástica com a inscrição “Pluvial” a qual será implantada a uma distância de 50 cm do seu extradorso superior: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</si>
</sst>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.00&quot; €&quot;_-;\-* #,##0.00&quot; €&quot;_-;_-* \-??&quot; €&quot;_-;_-@_-"/>
    <numFmt numFmtId="165" formatCode="#,##0.00\ &quot;€&quot;"/>
    <numFmt numFmtId="166" formatCode="#,##0.00\ [$€];[Red]\-#,##0.00\ [$€]"/>
    <numFmt numFmtId="167" formatCode="_-* #,##0.00\ &quot;Esc.&quot;_-;\-* #,##0.00\ &quot;Esc.&quot;_-;_-* &quot;-&quot;??\ &quot;Esc.&quot;_-;_-@_-"/>
  </numFmts>
  <fonts count="19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rgb="FF000000"/>
      <name val="Verdana"/>
      <family val="2"/>
      <charset val="1"/>
    </font>
    <font>
      <sz val="8"/>
      <color rgb="FF000000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000000"/>
      <name val="Calibri"/>
      <family val="2"/>
      <charset val="1"/>
    </font>
    <font>
      <sz val="10"/>
      <name val="Calibri"/>
      <family val="2"/>
      <scheme val="minor"/>
    </font>
    <font>
      <sz val="10"/>
      <color rgb="FF000000"/>
      <name val="Verdana"/>
      <family val="2"/>
      <charset val="1"/>
    </font>
    <font>
      <sz val="10"/>
      <name val="Arial"/>
      <family val="2"/>
    </font>
    <font>
      <sz val="10"/>
      <name val="MS Sans Serif"/>
      <family val="2"/>
    </font>
    <font>
      <sz val="10"/>
      <color indexed="8"/>
      <name val="MS Sans Serif"/>
      <family val="2"/>
    </font>
    <font>
      <sz val="11"/>
      <color rgb="FF006100"/>
      <name val="Arial"/>
      <family val="2"/>
    </font>
    <font>
      <sz val="10"/>
      <color rgb="FF00000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9646"/>
        <bgColor rgb="FFFF8080"/>
      </patternFill>
    </fill>
    <fill>
      <patternFill patternType="solid">
        <fgColor rgb="FFC6EFCE"/>
      </patternFill>
    </fill>
  </fills>
  <borders count="1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</borders>
  <cellStyleXfs count="42">
    <xf numFmtId="0" fontId="0" fillId="0" borderId="0"/>
    <xf numFmtId="0" fontId="7" fillId="2" borderId="0"/>
    <xf numFmtId="0" fontId="4" fillId="0" borderId="0"/>
    <xf numFmtId="44" fontId="4" fillId="0" borderId="0" applyFont="0" applyFill="0" applyBorder="0" applyAlignment="0" applyProtection="0"/>
    <xf numFmtId="0" fontId="11" fillId="0" borderId="0"/>
    <xf numFmtId="0" fontId="11" fillId="0" borderId="0"/>
    <xf numFmtId="166" fontId="11" fillId="0" borderId="0" applyFill="0" applyBorder="0" applyAlignment="0" applyProtection="0"/>
    <xf numFmtId="2" fontId="12" fillId="0" borderId="0" applyBorder="0" applyAlignment="0" applyProtection="0"/>
    <xf numFmtId="0" fontId="11" fillId="0" borderId="0"/>
    <xf numFmtId="2" fontId="12" fillId="0" borderId="0" applyBorder="0" applyAlignment="0" applyProtection="0"/>
    <xf numFmtId="0" fontId="13" fillId="0" borderId="0"/>
    <xf numFmtId="0" fontId="13" fillId="0" borderId="0"/>
    <xf numFmtId="0" fontId="11" fillId="0" borderId="0"/>
    <xf numFmtId="0" fontId="11" fillId="0" borderId="0"/>
    <xf numFmtId="1" fontId="11" fillId="0" borderId="0" applyFill="0" applyBorder="0" applyAlignment="0" applyProtection="0"/>
    <xf numFmtId="1" fontId="11" fillId="0" borderId="0" applyFill="0" applyBorder="0" applyAlignment="0" applyProtection="0"/>
    <xf numFmtId="1" fontId="11" fillId="0" borderId="0" applyFill="0" applyBorder="0" applyAlignment="0" applyProtection="0"/>
    <xf numFmtId="1" fontId="11" fillId="0" borderId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0" fontId="8" fillId="0" borderId="0"/>
    <xf numFmtId="0" fontId="2" fillId="0" borderId="0"/>
    <xf numFmtId="0" fontId="11" fillId="0" borderId="0" applyNumberFormat="0" applyFont="0" applyFill="0" applyAlignment="0" applyProtection="0"/>
    <xf numFmtId="167" fontId="11" fillId="0" borderId="0" applyFont="0" applyFill="0" applyBorder="0" applyAlignment="0" applyProtection="0"/>
    <xf numFmtId="0" fontId="14" fillId="3" borderId="0" applyNumberFormat="0" applyBorder="0" applyAlignment="0" applyProtection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164" fontId="8" fillId="0" borderId="0"/>
    <xf numFmtId="0" fontId="2" fillId="0" borderId="0"/>
    <xf numFmtId="0" fontId="1" fillId="0" borderId="0"/>
  </cellStyleXfs>
  <cellXfs count="37">
    <xf numFmtId="0" fontId="0" fillId="0" borderId="0" xfId="0"/>
    <xf numFmtId="0" fontId="6" fillId="0" borderId="0" xfId="0" applyFont="1" applyAlignment="1">
      <alignment horizontal="center" vertical="center"/>
    </xf>
    <xf numFmtId="49" fontId="10" fillId="0" borderId="0" xfId="0" applyNumberFormat="1" applyFont="1" applyAlignment="1">
      <alignment horizontal="left" vertical="top"/>
    </xf>
    <xf numFmtId="0" fontId="5" fillId="0" borderId="0" xfId="0" applyFont="1" applyAlignment="1">
      <alignment horizontal="right" vertical="top"/>
    </xf>
    <xf numFmtId="0" fontId="0" fillId="0" borderId="0" xfId="0"/>
    <xf numFmtId="0" fontId="5" fillId="0" borderId="0" xfId="0" applyFont="1"/>
    <xf numFmtId="49" fontId="9" fillId="0" borderId="5" xfId="0" applyNumberFormat="1" applyFont="1" applyFill="1" applyBorder="1" applyAlignment="1">
      <alignment horizontal="left" vertical="top"/>
    </xf>
    <xf numFmtId="0" fontId="9" fillId="0" borderId="6" xfId="0" applyFont="1" applyFill="1" applyBorder="1" applyAlignment="1">
      <alignment horizontal="left" vertical="top"/>
    </xf>
    <xf numFmtId="49" fontId="9" fillId="0" borderId="9" xfId="0" applyNumberFormat="1" applyFont="1" applyFill="1" applyBorder="1" applyAlignment="1">
      <alignment horizontal="left" vertical="top"/>
    </xf>
    <xf numFmtId="0" fontId="9" fillId="0" borderId="3" xfId="0" applyFont="1" applyFill="1" applyBorder="1" applyAlignment="1">
      <alignment horizontal="left" vertical="top"/>
    </xf>
    <xf numFmtId="0" fontId="9" fillId="0" borderId="4" xfId="0" applyFont="1" applyFill="1" applyBorder="1" applyAlignment="1">
      <alignment horizontal="left" vertical="top"/>
    </xf>
    <xf numFmtId="49" fontId="9" fillId="0" borderId="10" xfId="0" applyNumberFormat="1" applyFont="1" applyFill="1" applyBorder="1" applyAlignment="1">
      <alignment horizontal="left" vertical="top"/>
    </xf>
    <xf numFmtId="0" fontId="9" fillId="0" borderId="11" xfId="0" applyFont="1" applyFill="1" applyBorder="1" applyAlignment="1">
      <alignment horizontal="left" vertical="top"/>
    </xf>
    <xf numFmtId="0" fontId="9" fillId="0" borderId="12" xfId="0" applyFont="1" applyFill="1" applyBorder="1" applyAlignment="1">
      <alignment horizontal="left" vertical="top"/>
    </xf>
    <xf numFmtId="49" fontId="9" fillId="0" borderId="8" xfId="0" applyNumberFormat="1" applyFont="1" applyFill="1" applyBorder="1" applyAlignment="1">
      <alignment horizontal="left" vertical="top"/>
    </xf>
    <xf numFmtId="0" fontId="9" fillId="0" borderId="1" xfId="2" applyFont="1" applyFill="1" applyBorder="1" applyAlignment="1">
      <alignment horizontal="left" vertical="top" wrapText="1" shrinkToFit="1"/>
    </xf>
    <xf numFmtId="2" fontId="9" fillId="0" borderId="1" xfId="2" applyNumberFormat="1" applyFont="1" applyFill="1" applyBorder="1" applyAlignment="1">
      <alignment horizontal="left" vertical="top" wrapText="1" shrinkToFit="1"/>
    </xf>
    <xf numFmtId="0" fontId="9" fillId="0" borderId="1" xfId="0" applyFont="1" applyFill="1" applyBorder="1" applyAlignment="1">
      <alignment horizontal="left" vertical="top"/>
    </xf>
    <xf numFmtId="165" fontId="9" fillId="0" borderId="1" xfId="0" applyNumberFormat="1" applyFont="1" applyFill="1" applyBorder="1" applyAlignment="1">
      <alignment horizontal="left" vertical="top" wrapText="1"/>
    </xf>
    <xf numFmtId="164" fontId="9" fillId="0" borderId="2" xfId="1" applyNumberFormat="1" applyFont="1" applyFill="1" applyBorder="1" applyAlignment="1" applyProtection="1">
      <alignment horizontal="left" vertical="top"/>
    </xf>
    <xf numFmtId="4" fontId="15" fillId="0" borderId="1" xfId="0" applyNumberFormat="1" applyFont="1" applyFill="1" applyBorder="1" applyAlignment="1">
      <alignment horizontal="left" vertical="top"/>
    </xf>
    <xf numFmtId="49" fontId="15" fillId="0" borderId="9" xfId="0" applyNumberFormat="1" applyFont="1" applyFill="1" applyBorder="1" applyAlignment="1">
      <alignment horizontal="left" vertical="top"/>
    </xf>
    <xf numFmtId="0" fontId="9" fillId="0" borderId="3" xfId="40" applyFont="1" applyFill="1" applyBorder="1" applyAlignment="1">
      <alignment horizontal="left" vertical="top" wrapText="1" shrinkToFit="1"/>
    </xf>
    <xf numFmtId="164" fontId="9" fillId="0" borderId="4" xfId="1" applyNumberFormat="1" applyFont="1" applyFill="1" applyBorder="1" applyAlignment="1" applyProtection="1">
      <alignment horizontal="left" vertical="top"/>
    </xf>
    <xf numFmtId="0" fontId="18" fillId="0" borderId="1" xfId="41" applyFont="1" applyBorder="1" applyAlignment="1">
      <alignment horizontal="left" vertical="top" wrapText="1"/>
    </xf>
    <xf numFmtId="0" fontId="9" fillId="0" borderId="1" xfId="2" applyFont="1" applyFill="1" applyBorder="1" applyAlignment="1">
      <alignment horizontal="left" vertical="top" wrapText="1" shrinkToFit="1"/>
    </xf>
    <xf numFmtId="43" fontId="5" fillId="0" borderId="0" xfId="0" applyNumberFormat="1" applyFont="1"/>
    <xf numFmtId="43" fontId="6" fillId="0" borderId="0" xfId="0" applyNumberFormat="1" applyFont="1" applyAlignment="1">
      <alignment horizontal="center" vertical="center"/>
    </xf>
    <xf numFmtId="0" fontId="16" fillId="0" borderId="6" xfId="0" applyFont="1" applyFill="1" applyBorder="1" applyAlignment="1">
      <alignment horizontal="left" vertical="top"/>
    </xf>
    <xf numFmtId="0" fontId="17" fillId="0" borderId="7" xfId="0" applyFont="1" applyFill="1" applyBorder="1" applyAlignment="1">
      <alignment horizontal="left" vertical="top"/>
    </xf>
    <xf numFmtId="0" fontId="9" fillId="0" borderId="8" xfId="2" applyFont="1" applyFill="1" applyBorder="1" applyAlignment="1">
      <alignment horizontal="left" vertical="top" wrapText="1" shrinkToFit="1"/>
    </xf>
    <xf numFmtId="0" fontId="9" fillId="0" borderId="1" xfId="2" applyFont="1" applyFill="1" applyBorder="1" applyAlignment="1">
      <alignment horizontal="left" vertical="top" wrapText="1" shrinkToFit="1"/>
    </xf>
    <xf numFmtId="0" fontId="9" fillId="0" borderId="2" xfId="2" applyFont="1" applyFill="1" applyBorder="1" applyAlignment="1">
      <alignment horizontal="left" vertical="top" wrapText="1" shrinkToFit="1"/>
    </xf>
    <xf numFmtId="0" fontId="9" fillId="0" borderId="8" xfId="0" applyFont="1" applyFill="1" applyBorder="1" applyAlignment="1">
      <alignment horizontal="left" vertical="top"/>
    </xf>
    <xf numFmtId="0" fontId="15" fillId="0" borderId="1" xfId="0" applyFont="1" applyFill="1" applyBorder="1" applyAlignment="1">
      <alignment horizontal="left" vertical="top"/>
    </xf>
    <xf numFmtId="0" fontId="15" fillId="0" borderId="2" xfId="0" applyFont="1" applyFill="1" applyBorder="1" applyAlignment="1">
      <alignment horizontal="left" vertical="top"/>
    </xf>
    <xf numFmtId="2" fontId="9" fillId="0" borderId="3" xfId="40" applyNumberFormat="1" applyFont="1" applyFill="1" applyBorder="1" applyAlignment="1">
      <alignment horizontal="left" vertical="top" wrapText="1" shrinkToFit="1"/>
    </xf>
  </cellXfs>
  <cellStyles count="42">
    <cellStyle name="Correto 2" xfId="30"/>
    <cellStyle name="Estilo 1" xfId="5"/>
    <cellStyle name="Euro" xfId="6"/>
    <cellStyle name="Moeda 2" xfId="3"/>
    <cellStyle name="Moeda 2 2" xfId="20"/>
    <cellStyle name="Moeda 2 3" xfId="18"/>
    <cellStyle name="Moeda 2 4" xfId="25"/>
    <cellStyle name="Moeda 2 5" xfId="21"/>
    <cellStyle name="Moeda 2 6" xfId="29"/>
    <cellStyle name="Moeda 3" xfId="39"/>
    <cellStyle name="Normal" xfId="0" builtinId="0"/>
    <cellStyle name="Normal 10" xfId="37"/>
    <cellStyle name="Normal 11" xfId="38"/>
    <cellStyle name="Normal 12" xfId="41"/>
    <cellStyle name="Normal 2" xfId="2"/>
    <cellStyle name="Normal 2 2" xfId="8"/>
    <cellStyle name="Normal 2 2 2" xfId="40"/>
    <cellStyle name="Normal 2 3" xfId="7"/>
    <cellStyle name="Normal 2 4" xfId="19"/>
    <cellStyle name="Normal 2 5" xfId="24"/>
    <cellStyle name="Normal 2 6" xfId="22"/>
    <cellStyle name="Normal 2 7" xfId="23"/>
    <cellStyle name="Normal 2 8" xfId="26"/>
    <cellStyle name="Normal 2 9" xfId="27"/>
    <cellStyle name="Normal 3" xfId="9"/>
    <cellStyle name="Normal 3 2" xfId="28"/>
    <cellStyle name="Normal 4" xfId="10"/>
    <cellStyle name="Normal 4 2" xfId="31"/>
    <cellStyle name="Normal 5" xfId="11"/>
    <cellStyle name="Normal 5 2" xfId="32"/>
    <cellStyle name="Normal 6" xfId="12"/>
    <cellStyle name="Normal 6 2" xfId="33"/>
    <cellStyle name="Normal 7" xfId="13"/>
    <cellStyle name="Normal 7 2" xfId="34"/>
    <cellStyle name="Normal 8" xfId="4"/>
    <cellStyle name="Normal 8 2" xfId="35"/>
    <cellStyle name="Normal 9" xfId="36"/>
    <cellStyle name="TableStyleLight1" xfId="1"/>
    <cellStyle name="Vírgula 2" xfId="14"/>
    <cellStyle name="Vírgula 2 2" xfId="15"/>
    <cellStyle name="Vírgula 3" xfId="16"/>
    <cellStyle name="Vírgula 3 2" xfId="17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AE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66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79646"/>
      <rgbColor rgb="FFFF6600"/>
      <rgbColor rgb="FF4F81BD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V31"/>
  <sheetViews>
    <sheetView showGridLines="0" showZeros="0" tabSelected="1" zoomScaleNormal="100" zoomScaleSheetLayoutView="100" workbookViewId="0">
      <pane ySplit="4" topLeftCell="A22" activePane="bottomLeft" state="frozenSplit"/>
      <selection pane="bottomLeft" activeCell="F32" sqref="F32"/>
    </sheetView>
  </sheetViews>
  <sheetFormatPr defaultRowHeight="15" x14ac:dyDescent="0.25"/>
  <cols>
    <col min="1" max="1" width="13.28515625" style="2" bestFit="1" customWidth="1"/>
    <col min="2" max="2" width="71.7109375" style="5" customWidth="1"/>
    <col min="3" max="3" width="10.5703125" style="3" bestFit="1" customWidth="1"/>
    <col min="4" max="4" width="4.140625" style="3" bestFit="1" customWidth="1"/>
    <col min="5" max="5" width="9.28515625" style="3" bestFit="1" customWidth="1"/>
    <col min="6" max="6" width="12.42578125" style="3" bestFit="1" customWidth="1"/>
    <col min="7" max="7" width="27.5703125" style="5" bestFit="1" customWidth="1"/>
    <col min="8" max="8" width="9.7109375" style="5" bestFit="1" customWidth="1"/>
    <col min="9" max="906" width="9.140625" style="5"/>
    <col min="907" max="16384" width="9.140625" style="4"/>
  </cols>
  <sheetData>
    <row r="1" spans="1:6" ht="27" customHeight="1" x14ac:dyDescent="0.25">
      <c r="A1" s="6"/>
      <c r="B1" s="7"/>
      <c r="C1" s="7"/>
      <c r="D1" s="7"/>
      <c r="E1" s="28" t="s">
        <v>11</v>
      </c>
      <c r="F1" s="29"/>
    </row>
    <row r="2" spans="1:6" ht="28.5" customHeight="1" x14ac:dyDescent="0.25">
      <c r="A2" s="30" t="s">
        <v>61</v>
      </c>
      <c r="B2" s="31"/>
      <c r="C2" s="31"/>
      <c r="D2" s="31"/>
      <c r="E2" s="31"/>
      <c r="F2" s="32"/>
    </row>
    <row r="3" spans="1:6" ht="23.25" customHeight="1" x14ac:dyDescent="0.25">
      <c r="A3" s="33" t="s">
        <v>37</v>
      </c>
      <c r="B3" s="34"/>
      <c r="C3" s="34"/>
      <c r="D3" s="34"/>
      <c r="E3" s="34"/>
      <c r="F3" s="35"/>
    </row>
    <row r="4" spans="1:6" s="1" customFormat="1" ht="20.25" customHeight="1" x14ac:dyDescent="0.25">
      <c r="A4" s="8" t="s">
        <v>0</v>
      </c>
      <c r="B4" s="9" t="s">
        <v>1</v>
      </c>
      <c r="C4" s="9" t="s">
        <v>2</v>
      </c>
      <c r="D4" s="9" t="s">
        <v>3</v>
      </c>
      <c r="E4" s="9" t="s">
        <v>4</v>
      </c>
      <c r="F4" s="10" t="s">
        <v>5</v>
      </c>
    </row>
    <row r="5" spans="1:6" s="1" customFormat="1" ht="12.75" x14ac:dyDescent="0.25">
      <c r="A5" s="11" t="s">
        <v>18</v>
      </c>
      <c r="B5" s="12" t="s">
        <v>19</v>
      </c>
      <c r="C5" s="12"/>
      <c r="D5" s="12"/>
      <c r="E5" s="12"/>
      <c r="F5" s="13"/>
    </row>
    <row r="6" spans="1:6" s="1" customFormat="1" ht="178.5" x14ac:dyDescent="0.25">
      <c r="A6" s="14" t="s">
        <v>38</v>
      </c>
      <c r="B6" s="15" t="s">
        <v>20</v>
      </c>
      <c r="C6" s="16">
        <v>1</v>
      </c>
      <c r="D6" s="17" t="s">
        <v>34</v>
      </c>
      <c r="E6" s="18"/>
      <c r="F6" s="19">
        <f t="shared" ref="F6:F30" si="0">E6*C6</f>
        <v>0</v>
      </c>
    </row>
    <row r="7" spans="1:6" s="1" customFormat="1" ht="38.25" x14ac:dyDescent="0.25">
      <c r="A7" s="14" t="s">
        <v>39</v>
      </c>
      <c r="B7" s="15" t="s">
        <v>21</v>
      </c>
      <c r="C7" s="20">
        <v>1</v>
      </c>
      <c r="D7" s="17" t="s">
        <v>10</v>
      </c>
      <c r="E7" s="18"/>
      <c r="F7" s="19">
        <f t="shared" si="0"/>
        <v>0</v>
      </c>
    </row>
    <row r="8" spans="1:6" s="1" customFormat="1" ht="12.75" x14ac:dyDescent="0.25">
      <c r="A8" s="14" t="s">
        <v>22</v>
      </c>
      <c r="B8" s="15" t="s">
        <v>23</v>
      </c>
      <c r="C8" s="20"/>
      <c r="D8" s="17"/>
      <c r="E8" s="18"/>
      <c r="F8" s="19">
        <f t="shared" si="0"/>
        <v>0</v>
      </c>
    </row>
    <row r="9" spans="1:6" s="1" customFormat="1" ht="12.75" x14ac:dyDescent="0.25">
      <c r="A9" s="14" t="s">
        <v>40</v>
      </c>
      <c r="B9" s="15" t="s">
        <v>24</v>
      </c>
      <c r="C9" s="20">
        <v>6</v>
      </c>
      <c r="D9" s="17" t="s">
        <v>10</v>
      </c>
      <c r="E9" s="18"/>
      <c r="F9" s="19">
        <f t="shared" si="0"/>
        <v>0</v>
      </c>
    </row>
    <row r="10" spans="1:6" s="1" customFormat="1" ht="25.5" x14ac:dyDescent="0.25">
      <c r="A10" s="14" t="s">
        <v>41</v>
      </c>
      <c r="B10" s="15" t="s">
        <v>25</v>
      </c>
      <c r="C10" s="20"/>
      <c r="D10" s="17"/>
      <c r="E10" s="18"/>
      <c r="F10" s="19">
        <f t="shared" si="0"/>
        <v>0</v>
      </c>
    </row>
    <row r="11" spans="1:6" s="1" customFormat="1" ht="25.5" x14ac:dyDescent="0.25">
      <c r="A11" s="14" t="s">
        <v>42</v>
      </c>
      <c r="B11" s="15" t="s">
        <v>26</v>
      </c>
      <c r="C11" s="20">
        <v>5</v>
      </c>
      <c r="D11" s="17" t="s">
        <v>10</v>
      </c>
      <c r="E11" s="18"/>
      <c r="F11" s="19">
        <f t="shared" si="0"/>
        <v>0</v>
      </c>
    </row>
    <row r="12" spans="1:6" s="1" customFormat="1" ht="25.5" x14ac:dyDescent="0.25">
      <c r="A12" s="14" t="s">
        <v>43</v>
      </c>
      <c r="B12" s="15" t="s">
        <v>27</v>
      </c>
      <c r="C12" s="20">
        <v>1</v>
      </c>
      <c r="D12" s="17" t="s">
        <v>10</v>
      </c>
      <c r="E12" s="18"/>
      <c r="F12" s="19">
        <f t="shared" si="0"/>
        <v>0</v>
      </c>
    </row>
    <row r="13" spans="1:6" s="1" customFormat="1" ht="25.5" x14ac:dyDescent="0.25">
      <c r="A13" s="14" t="s">
        <v>44</v>
      </c>
      <c r="B13" s="15" t="s">
        <v>28</v>
      </c>
      <c r="C13" s="20">
        <v>1</v>
      </c>
      <c r="D13" s="17" t="s">
        <v>10</v>
      </c>
      <c r="E13" s="18"/>
      <c r="F13" s="19">
        <f t="shared" si="0"/>
        <v>0</v>
      </c>
    </row>
    <row r="14" spans="1:6" s="1" customFormat="1" ht="25.5" x14ac:dyDescent="0.25">
      <c r="A14" s="14" t="s">
        <v>45</v>
      </c>
      <c r="B14" s="15" t="s">
        <v>29</v>
      </c>
      <c r="C14" s="20">
        <v>5</v>
      </c>
      <c r="D14" s="17" t="s">
        <v>10</v>
      </c>
      <c r="E14" s="18"/>
      <c r="F14" s="19">
        <f t="shared" si="0"/>
        <v>0</v>
      </c>
    </row>
    <row r="15" spans="1:6" s="1" customFormat="1" ht="12.75" x14ac:dyDescent="0.25">
      <c r="A15" s="14" t="s">
        <v>46</v>
      </c>
      <c r="B15" s="15" t="s">
        <v>30</v>
      </c>
      <c r="C15" s="20">
        <v>1</v>
      </c>
      <c r="D15" s="17" t="s">
        <v>10</v>
      </c>
      <c r="E15" s="18"/>
      <c r="F15" s="19">
        <f t="shared" si="0"/>
        <v>0</v>
      </c>
    </row>
    <row r="16" spans="1:6" s="1" customFormat="1" ht="25.5" x14ac:dyDescent="0.25">
      <c r="A16" s="14" t="s">
        <v>47</v>
      </c>
      <c r="B16" s="15" t="s">
        <v>31</v>
      </c>
      <c r="C16" s="20">
        <v>5</v>
      </c>
      <c r="D16" s="17" t="s">
        <v>10</v>
      </c>
      <c r="E16" s="18"/>
      <c r="F16" s="19">
        <f t="shared" si="0"/>
        <v>0</v>
      </c>
    </row>
    <row r="17" spans="1:8" s="1" customFormat="1" ht="12.75" x14ac:dyDescent="0.25">
      <c r="A17" s="14" t="s">
        <v>32</v>
      </c>
      <c r="B17" s="24" t="s">
        <v>12</v>
      </c>
      <c r="C17" s="20"/>
      <c r="D17" s="17"/>
      <c r="E17" s="18"/>
      <c r="F17" s="19">
        <f t="shared" si="0"/>
        <v>0</v>
      </c>
    </row>
    <row r="18" spans="1:8" s="1" customFormat="1" ht="165.75" x14ac:dyDescent="0.25">
      <c r="A18" s="14" t="s">
        <v>48</v>
      </c>
      <c r="B18" s="15" t="s">
        <v>66</v>
      </c>
      <c r="C18" s="16"/>
      <c r="D18" s="17"/>
      <c r="E18" s="18"/>
      <c r="F18" s="19">
        <f t="shared" si="0"/>
        <v>0</v>
      </c>
    </row>
    <row r="19" spans="1:8" s="1" customFormat="1" ht="12.75" x14ac:dyDescent="0.25">
      <c r="A19" s="14" t="s">
        <v>51</v>
      </c>
      <c r="B19" s="15" t="s">
        <v>13</v>
      </c>
      <c r="C19" s="16">
        <v>180</v>
      </c>
      <c r="D19" s="17" t="s">
        <v>16</v>
      </c>
      <c r="E19" s="18"/>
      <c r="F19" s="19">
        <f t="shared" si="0"/>
        <v>0</v>
      </c>
    </row>
    <row r="20" spans="1:8" s="1" customFormat="1" ht="51" x14ac:dyDescent="0.25">
      <c r="A20" s="14" t="s">
        <v>52</v>
      </c>
      <c r="B20" s="15" t="s">
        <v>14</v>
      </c>
      <c r="C20" s="16">
        <v>6</v>
      </c>
      <c r="D20" s="17" t="s">
        <v>7</v>
      </c>
      <c r="E20" s="18"/>
      <c r="F20" s="19">
        <f t="shared" si="0"/>
        <v>0</v>
      </c>
    </row>
    <row r="21" spans="1:8" s="1" customFormat="1" ht="38.25" x14ac:dyDescent="0.25">
      <c r="A21" s="14" t="s">
        <v>53</v>
      </c>
      <c r="B21" s="15" t="s">
        <v>8</v>
      </c>
      <c r="C21" s="16">
        <v>6</v>
      </c>
      <c r="D21" s="17" t="s">
        <v>7</v>
      </c>
      <c r="E21" s="18"/>
      <c r="F21" s="19">
        <f t="shared" si="0"/>
        <v>0</v>
      </c>
    </row>
    <row r="22" spans="1:8" s="1" customFormat="1" ht="76.5" x14ac:dyDescent="0.25">
      <c r="A22" s="14" t="s">
        <v>54</v>
      </c>
      <c r="B22" s="15" t="s">
        <v>17</v>
      </c>
      <c r="C22" s="16">
        <v>12</v>
      </c>
      <c r="D22" s="17" t="s">
        <v>7</v>
      </c>
      <c r="E22" s="18"/>
      <c r="F22" s="19">
        <f t="shared" si="0"/>
        <v>0</v>
      </c>
    </row>
    <row r="23" spans="1:8" s="1" customFormat="1" ht="51" x14ac:dyDescent="0.25">
      <c r="A23" s="14" t="s">
        <v>55</v>
      </c>
      <c r="B23" s="25" t="s">
        <v>50</v>
      </c>
      <c r="C23" s="16">
        <v>1</v>
      </c>
      <c r="D23" s="17" t="s">
        <v>7</v>
      </c>
      <c r="E23" s="18"/>
      <c r="F23" s="19">
        <f t="shared" si="0"/>
        <v>0</v>
      </c>
    </row>
    <row r="24" spans="1:8" s="1" customFormat="1" ht="12.75" x14ac:dyDescent="0.25">
      <c r="A24" s="14" t="s">
        <v>33</v>
      </c>
      <c r="B24" s="24" t="s">
        <v>35</v>
      </c>
      <c r="C24" s="20"/>
      <c r="D24" s="17"/>
      <c r="E24" s="18"/>
      <c r="F24" s="19">
        <f t="shared" si="0"/>
        <v>0</v>
      </c>
    </row>
    <row r="25" spans="1:8" s="1" customFormat="1" ht="25.5" x14ac:dyDescent="0.25">
      <c r="A25" s="14" t="s">
        <v>49</v>
      </c>
      <c r="B25" s="24" t="s">
        <v>62</v>
      </c>
      <c r="C25" s="20">
        <f>C28-C26-(200*6)</f>
        <v>897</v>
      </c>
      <c r="D25" s="17" t="s">
        <v>6</v>
      </c>
      <c r="E25" s="18"/>
      <c r="F25" s="19">
        <f t="shared" si="0"/>
        <v>0</v>
      </c>
    </row>
    <row r="26" spans="1:8" s="1" customFormat="1" ht="63.75" x14ac:dyDescent="0.25">
      <c r="A26" s="14" t="s">
        <v>56</v>
      </c>
      <c r="B26" s="25" t="s">
        <v>65</v>
      </c>
      <c r="C26" s="20">
        <f>290*3*0.5+140*3*0.5+102*3*0.5</f>
        <v>798</v>
      </c>
      <c r="D26" s="17" t="s">
        <v>63</v>
      </c>
      <c r="E26" s="18"/>
      <c r="F26" s="19">
        <f t="shared" ref="F26" si="1">E26*C26</f>
        <v>0</v>
      </c>
      <c r="G26" s="27"/>
      <c r="H26" s="27"/>
    </row>
    <row r="27" spans="1:8" s="1" customFormat="1" ht="38.25" x14ac:dyDescent="0.25">
      <c r="A27" s="14" t="s">
        <v>57</v>
      </c>
      <c r="B27" s="25" t="s">
        <v>64</v>
      </c>
      <c r="C27" s="20">
        <f>C26</f>
        <v>798</v>
      </c>
      <c r="D27" s="17" t="s">
        <v>63</v>
      </c>
      <c r="E27" s="18"/>
      <c r="F27" s="19">
        <f t="shared" si="0"/>
        <v>0</v>
      </c>
    </row>
    <row r="28" spans="1:8" s="1" customFormat="1" ht="89.25" x14ac:dyDescent="0.25">
      <c r="A28" s="14" t="s">
        <v>58</v>
      </c>
      <c r="B28" s="15" t="s">
        <v>36</v>
      </c>
      <c r="C28" s="20">
        <f>150*7.5+210*6+102*5</f>
        <v>2895</v>
      </c>
      <c r="D28" s="17" t="s">
        <v>6</v>
      </c>
      <c r="E28" s="18"/>
      <c r="F28" s="19">
        <f t="shared" si="0"/>
        <v>0</v>
      </c>
    </row>
    <row r="29" spans="1:8" ht="51" x14ac:dyDescent="0.25">
      <c r="A29" s="14" t="s">
        <v>59</v>
      </c>
      <c r="B29" s="15" t="s">
        <v>9</v>
      </c>
      <c r="C29" s="16">
        <v>6</v>
      </c>
      <c r="D29" s="17" t="s">
        <v>7</v>
      </c>
      <c r="E29" s="18"/>
      <c r="F29" s="19">
        <f t="shared" si="0"/>
        <v>0</v>
      </c>
    </row>
    <row r="30" spans="1:8" ht="51" x14ac:dyDescent="0.25">
      <c r="A30" s="14" t="s">
        <v>60</v>
      </c>
      <c r="B30" s="15" t="s">
        <v>15</v>
      </c>
      <c r="C30" s="16">
        <v>600</v>
      </c>
      <c r="D30" s="17" t="s">
        <v>6</v>
      </c>
      <c r="E30" s="18"/>
      <c r="F30" s="19">
        <f t="shared" si="0"/>
        <v>0</v>
      </c>
    </row>
    <row r="31" spans="1:8" x14ac:dyDescent="0.25">
      <c r="A31" s="21"/>
      <c r="B31" s="22"/>
      <c r="C31" s="36" t="s">
        <v>5</v>
      </c>
      <c r="D31" s="36"/>
      <c r="E31" s="36"/>
      <c r="F31" s="23">
        <f>SUM(F6:F30)</f>
        <v>0</v>
      </c>
      <c r="G31" s="26"/>
    </row>
  </sheetData>
  <mergeCells count="4">
    <mergeCell ref="E1:F1"/>
    <mergeCell ref="A2:F2"/>
    <mergeCell ref="A3:F3"/>
    <mergeCell ref="C31:E31"/>
  </mergeCells>
  <printOptions horizontalCentered="1"/>
  <pageMargins left="0.23622047244094491" right="0.23622047244094491" top="0.35433070866141736" bottom="0.35433070866141736" header="0.51181102362204722" footer="0.51181102362204722"/>
  <pageSetup paperSize="9" scale="75" firstPageNumber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Final</vt:lpstr>
      <vt:lpstr>Final!Área_de_Impressão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Luis</dc:creator>
  <cp:lastModifiedBy>Márcia Tavares</cp:lastModifiedBy>
  <cp:revision>0</cp:revision>
  <cp:lastPrinted>2019-04-22T14:00:31Z</cp:lastPrinted>
  <dcterms:created xsi:type="dcterms:W3CDTF">2010-05-27T14:17:27Z</dcterms:created>
  <dcterms:modified xsi:type="dcterms:W3CDTF">2020-10-28T10:50:59Z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34eddafd-34a6-4723-a1ab-0f4d45f8d097</vt:lpwstr>
  </property>
</Properties>
</file>